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03" documentId="120_S{2AC9BD13-BADA-5192-A53E-5A8FF88502F6}" xr6:coauthVersionLast="47" xr6:coauthVersionMax="47" xr10:uidLastSave="{54A84C9E-5F71-4502-9D07-6897EA3ED49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<sst xmlns="http://schemas.openxmlformats.org/spreadsheetml/2006/main" count="180281" uniqueCount="39127">
  <si>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</si>
  <si>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</si>
  <si>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</si>
  <si>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</si>
  <si>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</si>
  <si>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</si>
  <si>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</si>
  <si>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</si>
  <si>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</si>
  <si>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</si>
  <si>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</si>
  <si>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</si>
  <si>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</si>
  <si>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</si>
  <si>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</si>
  <si>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</si>
  <si>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</si>
  <si>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</si>
  <si>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</si>
  <si>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</si>
  <si>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</si>
  <si>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</si>
  <si>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</si>
  <si>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</si>
  <si>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</si>
  <si>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</si>
  <si>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</si>
  <si>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</si>
  <si>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</si>
  <si>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</si>
  <si>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</si>
  <si>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</si>
  <si>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</si>
  <si>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</si>
  <si>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</si>
  <si>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</si>
  <si>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</si>
  <si>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</si>
  <si>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</si>
  <si>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</si>
  <si>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</si>
  <si>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</si>
  <si>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</si>
  <si>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</si>
  <si>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</si>
  <si>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</si>
  <si>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</si>
  <si>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</si>
  <si>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</si>
  <si>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</si>
  <si>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</si>
  <si>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</si>
  <si>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</si>
  <si>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</si>
  <si>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</si>
  <si>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</si>
  <si>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</si>
  <si>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</si>
  <si>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</si>
  <si>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</si>
  <si>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</si>
  <si>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</si>
  <si>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</si>
  <si>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</si>
  <si>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</si>
  <si>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</si>
  <si>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</si>
  <si>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</si>
  <si>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</si>
  <si>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</si>
  <si>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</si>
  <si>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</si>
  <si>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</si>
  <si>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</si>
  <si>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</si>
  <si>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</si>
  <si>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</si>
  <si>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</si>
  <si>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</si>
  <si>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</si>
  <si>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</si>
  <si>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</si>
  <si>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</si>
  <si>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</si>
  <si>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</si>
  <si>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</si>
  <si>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</si>
  <si>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</si>
  <si>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</si>
  <si>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</si>
  <si>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</si>
  <si>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</si>
  <si>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</si>
  <si>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</si>
  <si>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</si>
  <si>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</si>
  <si>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</si>
  <si>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</si>
  <si>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</si>
  <si>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</si>
  <si>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</si>
  <si>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</si>
  <si>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</si>
  <si>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</si>
  <si>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</si>
  <si>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</si>
  <si>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</si>
  <si>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</si>
  <si>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</si>
  <si>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</si>
  <si>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</si>
  <si>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</si>
  <si>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</si>
  <si>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</si>
  <si>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</si>
  <si>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</si>
  <si>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</si>
  <si>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</si>
  <si>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</si>
  <si>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</si>
  <si>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</si>
  <si>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</si>
  <si>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</si>
  <si>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</si>
  <si>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</si>
  <si>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</si>
  <si>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</si>
  <si>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</si>
  <si>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</si>
  <si>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</si>
  <si>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</si>
  <si>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</si>
  <si>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</si>
  <si>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</si>
  <si>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</si>
  <si>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</si>
  <si>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</si>
  <si>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</si>
  <si>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</si>
  <si>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</si>
  <si>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</si>
  <si>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</si>
  <si>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</si>
  <si>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</si>
  <si>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</si>
  <si>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</si>
  <si>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</si>
  <si>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</si>
  <si>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</si>
  <si>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</si>
  <si>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</si>
  <si>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</si>
  <si>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</si>
  <si>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</si>
  <si>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</si>
  <si>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</si>
  <si>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</si>
  <si>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</si>
  <si>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</si>
  <si>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</si>
  <si>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</si>
  <si>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</si>
  <si>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</si>
  <si>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</si>
  <si>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</si>
  <si>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</si>
  <si>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</si>
  <si>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</si>
  <si>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</si>
  <si>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</si>
  <si>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</si>
  <si>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</si>
  <si>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</si>
  <si>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</si>
  <si>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</si>
  <si>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</si>
  <si>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</si>
  <si>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</si>
  <si>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</si>
  <si>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</si>
  <si>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</si>
  <si>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</si>
  <si>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</si>
  <si>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</si>
  <si>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</si>
  <si>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</si>
  <si>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</si>
  <si>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</si>
  <si>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</si>
  <si>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</si>
  <si>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</si>
  <si>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</si>
  <si>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</si>
  <si>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</si>
  <si>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</si>
  <si>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</si>
  <si>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</si>
  <si>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</si>
  <si>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</si>
  <si>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</si>
  <si>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</si>
  <si>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</si>
  <si>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</si>
  <si>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</si>
  <si>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</si>
  <si>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</si>
  <si>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</si>
  <si>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</si>
  <si>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</si>
  <si>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</si>
  <si>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</si>
  <si>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</si>
  <si>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</si>
  <si>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</si>
  <si>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</si>
  <si>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</si>
  <si>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</si>
  <si>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</si>
  <si>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</si>
  <si>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</si>
  <si>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</si>
  <si>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</si>
  <si>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</si>
  <si>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</si>
  <si>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</si>
  <si>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</si>
  <si>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</si>
  <si>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</si>
  <si>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</si>
  <si>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</si>
  <si>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</si>
  <si>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</si>
  <si>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</si>
  <si>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</si>
  <si>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</si>
  <si>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</si>
  <si>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</si>
  <si>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</si>
  <si>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</si>
  <si>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</si>
  <si>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</si>
  <si>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</si>
  <si>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</si>
  <si>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</si>
  <si>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</si>
  <si>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</si>
  <si>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</si>
  <si>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</si>
  <si>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</si>
  <si>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</si>
  <si>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</si>
  <si>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</si>
  <si>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</si>
  <si>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</si>
  <si>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</si>
  <si>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</si>
  <si>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</si>
  <si>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</si>
  <si>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</si>
  <si>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</si>
  <si>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</si>
  <si>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</si>
  <si>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</si>
  <si>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</si>
  <si>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</si>
  <si>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</si>
  <si>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</si>
  <si>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</si>
  <si>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</si>
  <si>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</si>
  <si>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</si>
  <si>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</si>
  <si>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</si>
  <si>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</si>
  <si>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</si>
  <si>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</si>
  <si>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</si>
  <si>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</si>
  <si>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</si>
  <si>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</si>
  <si>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</si>
  <si>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</si>
  <si>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</si>
  <si>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</si>
  <si>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</si>
  <si>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</si>
  <si>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</si>
  <si>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</si>
  <si>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</si>
  <si>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</si>
  <si>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</si>
  <si>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</si>
  <si>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</si>
  <si>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</si>
  <si>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</si>
  <si>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</si>
  <si>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</si>
  <si>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</si>
  <si>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</si>
  <si>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</si>
  <si>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</si>
  <si>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</si>
  <si>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</si>
  <si>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</si>
  <si>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</si>
  <si>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</si>
  <si>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</si>
  <si>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</si>
  <si>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</si>
  <si>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</si>
  <si>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</si>
  <si>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</si>
  <si>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</si>
  <si>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</si>
  <si>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</si>
  <si>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</si>
  <si>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</si>
  <si>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</si>
  <si>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</si>
  <si>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</si>
  <si>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</si>
  <si>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</si>
  <si>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</si>
  <si>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</si>
  <si>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</si>
  <si>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</si>
  <si>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</si>
  <si>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</si>
  <si>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</si>
  <si>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</si>
  <si>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</si>
  <si>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</si>
  <si>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</si>
  <si>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</si>
  <si>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</si>
  <si>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</si>
  <si>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</si>
  <si>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</si>
  <si>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</si>
  <si>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</si>
  <si>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</si>
  <si>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</si>
  <si>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</si>
  <si>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</si>
  <si>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</si>
  <si>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</si>
  <si>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</si>
  <si>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</si>
  <si>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</si>
  <si>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</si>
  <si>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</si>
  <si>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</si>
  <si>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</si>
  <si>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</si>
  <si>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</si>
  <si>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</si>
  <si>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</si>
  <si>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</si>
  <si>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</si>
  <si>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</si>
  <si>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</si>
  <si>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</si>
  <si>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</si>
  <si>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</si>
  <si>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</si>
  <si>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</si>
  <si>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</si>
  <si>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</si>
  <si>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</si>
  <si>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</si>
  <si>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</si>
  <si>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</si>
  <si>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</si>
  <si>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</si>
  <si>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</si>
  <si>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</si>
  <si>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</si>
  <si>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</si>
  <si>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</si>
  <si>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</si>
  <si>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</si>
  <si>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</si>
  <si>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</si>
  <si>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</si>
  <si>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</si>
  <si>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</si>
  <si>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</si>
  <si>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</si>
  <si>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</si>
  <si>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</si>
  <si>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</si>
  <si>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</si>
  <si>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</si>
  <si>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</si>
  <si>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</si>
  <si>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</si>
  <si>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</si>
  <si>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</si>
  <si>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</si>
  <si>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</si>
  <si>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</si>
  <si>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</si>
  <si>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</si>
  <si>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</si>
  <si>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</si>
  <si>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</si>
  <si>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</si>
  <si>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</si>
  <si>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</si>
  <si>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</si>
  <si>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</si>
  <si>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</si>
  <si>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</si>
  <si>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</si>
  <si>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</si>
  <si>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</si>
  <si>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</si>
  <si>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</si>
  <si>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</si>
  <si>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</si>
  <si>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</si>
  <si>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</si>
  <si>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</si>
  <si>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</si>
  <si>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</si>
  <si>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</si>
  <si>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</si>
  <si>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</si>
  <si>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</si>
  <si>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</si>
  <si>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</si>
  <si>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</si>
  <si>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</si>
  <si>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</si>
  <si>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</si>
  <si>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</si>
  <si>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</si>
  <si>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</si>
  <si>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</si>
  <si>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</si>
  <si>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</si>
  <si>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</si>
  <si>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</si>
  <si>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</si>
  <si>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</si>
  <si>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</si>
  <si>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</si>
  <si>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</si>
  <si>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</si>
  <si>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</si>
  <si>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</si>
  <si>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</si>
  <si>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</si>
  <si>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</si>
  <si>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</si>
  <si>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</si>
  <si>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</si>
  <si>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</si>
  <si>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</si>
  <si>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</si>
  <si>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</si>
  <si>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</si>
  <si>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</si>
  <si>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</si>
  <si>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</si>
  <si>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</si>
  <si>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</si>
  <si>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</si>
  <si>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</si>
  <si>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</si>
  <si>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</si>
  <si>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</si>
  <si>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</si>
  <si>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</si>
  <si>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</si>
  <si>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</si>
  <si>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</si>
  <si>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</si>
  <si>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</si>
  <si>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</si>
  <si>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</si>
  <si>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</si>
  <si>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</si>
  <si>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</si>
  <si>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</si>
  <si>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</si>
  <si>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</si>
  <si>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</si>
  <si>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</si>
  <si>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</si>
  <si>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</si>
  <si>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</si>
  <si>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</si>
  <si>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</si>
  <si>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</si>
  <si>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</si>
  <si>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</si>
  <si>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</si>
  <si>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</si>
  <si>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</si>
  <si>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</si>
  <si>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</si>
  <si>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</si>
  <si>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</si>
  <si>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</si>
  <si>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</si>
  <si>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</si>
  <si>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</si>
  <si>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</si>
  <si>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</si>
  <si>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</si>
  <si>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</si>
  <si>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</si>
  <si>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</si>
  <si>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</si>
  <si>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</si>
  <si>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</si>
  <si>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</si>
  <si>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</si>
  <si>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</si>
  <si>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</si>
  <si>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</si>
  <si>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</si>
  <si>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</si>
  <si>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</si>
  <si>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</si>
  <si>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</si>
  <si>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</si>
  <si>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</si>
  <si>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</si>
  <si>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</si>
  <si>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</si>
  <si>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</si>
  <si>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</si>
  <si>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</si>
  <si>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</si>
  <si>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</si>
  <si>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</si>
  <si>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</si>
  <si>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</si>
  <si>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</si>
  <si>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</si>
  <si>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</si>
  <si>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</si>
  <si>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</si>
  <si>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</si>
  <si>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</si>
  <si>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</si>
  <si>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</si>
  <si>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</si>
  <si>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</si>
  <si>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</si>
  <si>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</si>
  <si>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</si>
  <si>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</si>
  <si>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</si>
  <si>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</si>
  <si>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</si>
  <si>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</si>
  <si>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</si>
  <si>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</si>
  <si>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</si>
  <si>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</si>
  <si>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</si>
  <si>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</si>
  <si>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</si>
  <si>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</si>
  <si>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</si>
  <si>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</si>
  <si>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</si>
  <si>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</si>
  <si>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</si>
  <si>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</si>
  <si>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</si>
  <si>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</si>
  <si>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</si>
  <si>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</si>
  <si>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</si>
  <si>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</si>
  <si>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</si>
  <si>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</si>
  <si>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</si>
  <si>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</si>
  <si>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</si>
  <si>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</si>
  <si>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</si>
  <si>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</si>
  <si>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</si>
  <si>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</si>
  <si>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</si>
  <si>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</si>
  <si>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</si>
  <si>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</si>
  <si>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</si>
  <si>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</si>
  <si>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</si>
  <si>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</si>
  <si>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</si>
  <si>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</si>
  <si>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</si>
  <si>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</si>
  <si>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</si>
  <si>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</si>
  <si>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</si>
  <si>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</si>
  <si>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</si>
  <si>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</si>
  <si>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</si>
  <si>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</si>
  <si>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</si>
  <si>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</si>
  <si>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</si>
  <si>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</si>
  <si>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</si>
  <si>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</si>
  <si>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</si>
  <si>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</si>
  <si>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</si>
  <si>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</si>
  <si>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</si>
  <si>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</si>
  <si>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</si>
  <si>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</si>
  <si>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</si>
  <si>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</si>
  <si>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</si>
  <si>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</si>
  <si>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</si>
  <si>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</si>
  <si>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</si>
  <si>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</si>
  <si>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</si>
  <si>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</si>
  <si>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</si>
  <si>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</si>
  <si>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</si>
  <si>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</si>
  <si>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</si>
  <si>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</si>
  <si>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</si>
  <si>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</si>
  <si>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</si>
  <si>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</si>
  <si>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</si>
  <si>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</si>
  <si>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</si>
  <si>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</si>
  <si>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</si>
  <si>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</si>
  <si>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</si>
  <si>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</si>
  <si>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</si>
  <si>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</si>
  <si>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</si>
  <si>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</si>
  <si>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</si>
  <si>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</si>
  <si>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</si>
  <si>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</si>
  <si>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</si>
  <si>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</si>
  <si>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</si>
  <si>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</si>
  <si>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</si>
  <si>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</si>
  <si>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</si>
  <si>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</si>
  <si>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</si>
  <si>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</si>
  <si>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</si>
  <si>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</si>
  <si>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</si>
  <si>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</si>
  <si>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</si>
  <si>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</si>
  <si>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</si>
  <si>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</si>
  <si>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</si>
  <si>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</si>
  <si>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</si>
  <si>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</si>
  <si>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</si>
  <si>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</si>
  <si>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</si>
  <si>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</si>
  <si>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</si>
  <si>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</si>
  <si>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</si>
  <si>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</si>
  <si>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</si>
  <si>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</si>
  <si>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</si>
  <si>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</si>
  <si>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</si>
  <si>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</si>
  <si>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</si>
  <si>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</si>
  <si>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</si>
  <si>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</si>
  <si>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</si>
  <si>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</si>
  <si>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</si>
  <si>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</si>
  <si>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</si>
  <si>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</si>
  <si>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</si>
  <si>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</si>
  <si>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</si>
  <si>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</si>
  <si>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</si>
  <si>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</si>
  <si>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</si>
  <si>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</si>
  <si>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</si>
  <si>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</si>
  <si>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</si>
  <si>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</si>
  <si>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</si>
  <si>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</si>
  <si>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</si>
  <si>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</si>
  <si>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</si>
  <si>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</si>
  <si>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</si>
  <si>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</si>
  <si>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</si>
  <si>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</si>
  <si>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</si>
  <si>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</si>
  <si>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</si>
  <si>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</si>
  <si>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</si>
  <si>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</si>
  <si>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</si>
  <si>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</si>
  <si>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</si>
  <si>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</si>
  <si>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</si>
  <si>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</si>
  <si>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</si>
  <si>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</si>
  <si>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</si>
  <si>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</si>
  <si>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</si>
  <si>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</si>
  <si>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</si>
  <si>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</si>
  <si>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</si>
  <si>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</si>
  <si>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</si>
  <si>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</si>
  <si>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</si>
  <si>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</si>
  <si>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</si>
  <si>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</si>
  <si>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</si>
  <si>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</si>
  <si>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</si>
  <si>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</si>
  <si>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</si>
  <si>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</si>
  <si>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</si>
  <si>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</si>
  <si>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</si>
  <si>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</si>
  <si>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</si>
  <si>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</si>
  <si>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</si>
  <si>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</si>
  <si>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</si>
  <si>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</si>
  <si>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</si>
  <si>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</si>
  <si>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</si>
  <si>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</si>
  <si>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</si>
  <si>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</si>
  <si>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</si>
  <si>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</si>
  <si>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</si>
  <si>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</si>
  <si>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</si>
  <si>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</si>
  <si>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</si>
  <si>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</si>
  <si>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</si>
  <si>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</si>
  <si>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</si>
  <si>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</si>
  <si>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</si>
  <si>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</si>
  <si>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</si>
  <si>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</si>
  <si>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</si>
  <si>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</si>
  <si>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</si>
  <si>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</si>
  <si>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</si>
  <si>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</si>
  <si>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</si>
  <si>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</si>
  <si>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</si>
  <si>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</si>
  <si>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</si>
  <si>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</si>
  <si>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</si>
  <si>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</si>
  <si>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</si>
  <si>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</si>
  <si>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</si>
  <si>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</si>
  <si>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</si>
  <si>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</si>
  <si>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</si>
  <si>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</si>
  <si>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</si>
  <si>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</si>
  <si>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</si>
  <si>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</si>
  <si>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</si>
  <si>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</si>
  <si>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</si>
  <si>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</si>
  <si>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</si>
  <si>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</si>
  <si>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</si>
  <si>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</si>
  <si>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</si>
  <si>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</si>
  <si>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</si>
  <si>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</si>
  <si>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</si>
  <si>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</si>
  <si>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</si>
  <si>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</si>
  <si>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</si>
  <si>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</si>
  <si>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</si>
  <si>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</si>
  <si>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</si>
  <si>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</si>
  <si>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</si>
  <si>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</si>
  <si>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</si>
  <si>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</si>
  <si>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</si>
  <si>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</si>
  <si>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</si>
  <si>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</si>
  <si>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</si>
  <si>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</si>
  <si>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</si>
  <si>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</si>
  <si>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</si>
  <si>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</si>
  <si>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</si>
  <si>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</si>
  <si>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</si>
  <si>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</si>
  <si>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</si>
  <si>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</si>
  <si>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</si>
  <si>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</si>
  <si>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</si>
  <si>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</si>
  <si>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</si>
  <si>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</si>
  <si>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</si>
  <si>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</si>
  <si>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</si>
  <si>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</si>
  <si>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</si>
  <si>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</si>
  <si>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</si>
  <si>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</si>
  <si>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</si>
  <si>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</si>
  <si>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</si>
  <si>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</si>
  <si>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</si>
  <si>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</si>
  <si>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</si>
  <si>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</si>
  <si>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</si>
  <si>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</si>
  <si>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</si>
  <si>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</si>
  <si>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</si>
  <si>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</si>
  <si>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</si>
  <si>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</si>
  <si>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</si>
  <si>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</si>
  <si>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</si>
  <si>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</si>
  <si>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</si>
  <si>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</si>
  <si>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</si>
  <si>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</si>
  <si>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</si>
  <si>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</si>
  <si>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</si>
  <si>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</si>
  <si>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</si>
  <si>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</si>
  <si>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</si>
  <si>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</si>
  <si>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</si>
  <si>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</si>
  <si>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</si>
  <si>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</si>
  <si>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</si>
  <si>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</si>
  <si>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</si>
  <si>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</si>
  <si>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</si>
  <si>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</si>
  <si>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</si>
  <si>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</si>
  <si>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</si>
  <si>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</si>
  <si>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</si>
  <si>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</si>
  <si>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</si>
  <si>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</si>
  <si>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</si>
  <si>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</si>
  <si>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</si>
  <si>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</si>
  <si>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</si>
  <si>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</si>
  <si>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</si>
  <si>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</si>
  <si>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</si>
  <si>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</si>
  <si>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</si>
  <si>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</si>
  <si>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</si>
  <si>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</si>
  <si>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</si>
  <si>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</si>
  <si>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</si>
  <si>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</si>
  <si>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</si>
  <si>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</si>
  <si>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</si>
  <si>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</si>
  <si>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</si>
  <si>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</si>
  <si>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</si>
  <si>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</si>
  <si>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</si>
  <si>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</si>
  <si>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</si>
  <si>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</si>
  <si>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</si>
  <si>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</si>
  <si>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</si>
  <si>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</si>
  <si>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</si>
  <si>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</si>
  <si>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</si>
  <si>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</si>
  <si>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</si>
  <si>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</si>
  <si>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</si>
  <si>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</si>
  <si>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</si>
  <si>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</si>
  <si>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</si>
  <si>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</si>
  <si>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</si>
  <si>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</si>
  <si>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</si>
  <si>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</si>
  <si>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</si>
  <si>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</si>
  <si>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</si>
  <si>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</si>
  <si>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</si>
  <si>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</si>
  <si>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</si>
  <si>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</si>
  <si>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</si>
  <si>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</si>
  <si>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</si>
  <si>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</si>
  <si>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</si>
  <si>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</si>
  <si>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</si>
  <si>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</si>
  <si>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</si>
  <si>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</si>
  <si>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</si>
  <si>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</si>
  <si>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</si>
  <si>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</si>
  <si>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</si>
  <si>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</si>
  <si>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</si>
  <si>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</si>
  <si>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</si>
  <si>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</si>
  <si>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</si>
  <si>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</si>
  <si>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</si>
  <si>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</si>
  <si>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</si>
  <si>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</si>
  <si>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</si>
  <si>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</si>
  <si>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</si>
  <si>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</si>
  <si>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</si>
  <si>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</si>
  <si>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</si>
  <si>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</si>
  <si>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</si>
  <si>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</si>
  <si>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</si>
  <si>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</si>
  <si>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</si>
  <si>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</si>
  <si>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</si>
  <si>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</si>
  <si>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</si>
  <si>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</si>
  <si>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</si>
  <si>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</si>
  <si>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</si>
  <si>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</si>
  <si>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</si>
  <si>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</si>
  <si>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</si>
  <si>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</si>
  <si>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</si>
  <si>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</si>
  <si>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</si>
  <si>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</si>
  <si>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</si>
  <si>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</si>
  <si>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</si>
  <si>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</si>
  <si>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</si>
  <si>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</si>
  <si>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</si>
  <si>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</si>
  <si>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</si>
  <si>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</si>
  <si>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</si>
  <si>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</si>
  <si>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</si>
  <si>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</si>
  <si>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</si>
  <si>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</si>
  <si>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</si>
  <si>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</si>
  <si>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</si>
  <si>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</si>
  <si>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</si>
  <si>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</si>
  <si>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</si>
  <si>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</si>
  <si>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</si>
  <si>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</si>
  <si>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</si>
  <si>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</si>
  <si>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</si>
  <si>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</si>
  <si>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</si>
  <si>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</si>
  <si>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</si>
  <si>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</si>
  <si>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</si>
  <si>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</si>
  <si>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</si>
  <si>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</si>
  <si>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</si>
  <si>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</si>
  <si>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</si>
  <si>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</si>
  <si>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</si>
  <si>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</si>
  <si>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</si>
  <si>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</si>
  <si>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</si>
  <si>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</si>
  <si>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</si>
  <si>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</si>
  <si>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</si>
  <si>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</si>
  <si>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</si>
  <si>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</si>
  <si>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</si>
  <si>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</si>
  <si>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</si>
  <si>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</si>
  <si>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</si>
  <si>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</si>
  <si>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</si>
  <si>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</si>
  <si>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</si>
  <si>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</si>
  <si>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</si>
  <si>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</si>
  <si>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</si>
  <si>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</si>
  <si>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</si>
  <si>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</si>
  <si>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</si>
  <si>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</si>
  <si>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</si>
  <si>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</si>
  <si>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</si>
  <si>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</si>
  <si>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</si>
  <si>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</si>
  <si>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</si>
  <si>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</si>
  <si>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</si>
  <si>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</si>
  <si>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</si>
  <si>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</si>
  <si>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</si>
  <si>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</si>
  <si>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</si>
  <si>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</si>
  <si>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</si>
  <si>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</si>
  <si>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</si>
  <si>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</si>
  <si>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</si>
  <si>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</si>
  <si>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</si>
  <si>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</si>
  <si>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</si>
  <si>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</si>
  <si>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</si>
  <si>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</si>
  <si>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</si>
  <si>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</si>
  <si>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</si>
  <si>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</si>
  <si>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</si>
  <si>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</si>
  <si>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</si>
  <si>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</si>
  <si>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</si>
  <si>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</si>
  <si>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</si>
  <si>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</si>
  <si>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</si>
  <si>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</si>
  <si>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</si>
  <si>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</si>
  <si>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</si>
  <si>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</si>
  <si>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</si>
  <si>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</si>
  <si>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</si>
  <si>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</si>
  <si>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</si>
  <si>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</si>
  <si>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</si>
  <si>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</si>
  <si>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</si>
  <si>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</si>
  <si>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</si>
  <si>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</si>
  <si>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</si>
  <si>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</si>
  <si>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</si>
  <si>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</si>
  <si>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</si>
  <si>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</si>
  <si>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</si>
  <si>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</si>
  <si>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</si>
  <si>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</si>
  <si>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</si>
  <si>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</si>
  <si>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</si>
  <si>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</si>
  <si>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</si>
  <si>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</si>
  <si>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</si>
  <si>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</si>
  <si>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</si>
  <si>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</si>
  <si>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</si>
  <si>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</si>
  <si>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</si>
  <si>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</si>
  <si>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</si>
  <si>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</si>
  <si>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</si>
  <si>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</si>
  <si>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</si>
  <si>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</si>
  <si>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</si>
  <si>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</si>
  <si>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</si>
  <si>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</si>
  <si>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</si>
  <si>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</si>
  <si>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</si>
  <si>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</si>
  <si>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</si>
  <si>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</si>
  <si>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</si>
  <si>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</si>
  <si>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</si>
  <si>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</si>
  <si>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</si>
  <si>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</si>
  <si>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</si>
  <si>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</si>
  <si>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</si>
  <si>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</si>
  <si>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</si>
  <si>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</si>
  <si>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</si>
  <si>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</si>
  <si>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</si>
  <si>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</si>
  <si>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</si>
  <si>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</si>
  <si>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</si>
  <si>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</si>
  <si>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</si>
  <si>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</si>
  <si>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</si>
  <si>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</si>
  <si>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</si>
  <si>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</si>
  <si>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</si>
  <si>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</si>
  <si>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</si>
  <si>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</si>
  <si>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</si>
  <si>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</si>
  <si>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</si>
  <si>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</si>
  <si>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</si>
  <si>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</si>
  <si>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</si>
  <si>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</si>
  <si>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</si>
  <si>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</si>
  <si>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</si>
  <si>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</si>
  <si>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</si>
  <si>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</si>
  <si>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</si>
  <si>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</si>
  <si>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</si>
  <si>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</si>
  <si>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</si>
  <si>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</si>
  <si>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</si>
  <si>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</si>
  <si>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</si>
  <si>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</si>
  <si>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</si>
  <si>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</si>
  <si>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</si>
  <si>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</si>
  <si>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</si>
  <si>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</si>
  <si>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</si>
  <si>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</si>
  <si>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</si>
  <si>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</si>
  <si>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</si>
  <si>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</si>
  <si>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</si>
  <si>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</si>
  <si>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</si>
  <si>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</si>
  <si>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</si>
  <si>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</si>
  <si>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</si>
  <si>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</si>
  <si>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</si>
  <si>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</si>
  <si>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</si>
  <si>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</si>
  <si>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</si>
  <si>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</si>
  <si>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</si>
  <si>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</si>
  <si>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</si>
  <si>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</si>
  <si>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</si>
  <si>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</si>
  <si>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</si>
  <si>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</si>
  <si>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</si>
  <si>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</si>
  <si>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</si>
  <si>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</si>
  <si>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</si>
  <si>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</si>
  <si>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</si>
  <si>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</si>
  <si>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</si>
  <si>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</si>
  <si>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</si>
  <si>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</si>
  <si>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</si>
  <si>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</si>
  <si>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</si>
  <si>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</si>
  <si>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</si>
  <si>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</si>
  <si>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</si>
  <si>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</si>
  <si>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</si>
  <si>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</si>
  <si>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</si>
  <si>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</si>
  <si>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</si>
  <si>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</si>
  <si>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</si>
  <si>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</si>
  <si>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</si>
  <si>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</si>
  <si>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</si>
  <si>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</si>
  <si>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</si>
  <si>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</si>
  <si>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</si>
  <si>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</si>
  <si>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</si>
  <si>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</si>
  <si>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</si>
  <si>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</si>
  <si>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</si>
  <si>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</si>
  <si>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</si>
  <si>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</si>
  <si>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</si>
  <si>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</si>
  <si>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</si>
  <si>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</si>
  <si>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</si>
  <si>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</si>
  <si>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</si>
  <si>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</si>
  <si>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</si>
  <si>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</si>
  <si>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</si>
  <si>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</si>
  <si>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</si>
  <si>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</si>
  <si>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</si>
  <si>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</si>
  <si>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</si>
  <si>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</si>
  <si>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</si>
  <si>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</si>
  <si>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</si>
  <si>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</si>
  <si>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</si>
  <si>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</si>
  <si>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</si>
  <si>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</si>
  <si>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</si>
  <si>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</si>
  <si>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</si>
  <si>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</si>
  <si>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</si>
  <si>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</si>
  <si>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</si>
  <si>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</si>
  <si>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</si>
  <si>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</si>
  <si>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</si>
  <si>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</si>
  <si>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</si>
  <si>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</si>
  <si>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</si>
  <si>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</si>
  <si>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</si>
  <si>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</si>
  <si>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</si>
  <si>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</si>
  <si>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</si>
  <si>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</si>
  <si>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</si>
  <si>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</si>
  <si>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</si>
  <si>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</si>
  <si>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</si>
  <si>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</si>
  <si>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</si>
  <si>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</si>
  <si>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</si>
  <si>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</si>
  <si>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</si>
  <si>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</si>
  <si>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</si>
  <si>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</si>
  <si>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</si>
  <si>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</si>
  <si>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</si>
  <si>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</si>
  <si>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</si>
  <si>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</si>
  <si>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</si>
  <si>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</si>
  <si>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</si>
  <si>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</si>
  <si>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</si>
  <si>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</si>
  <si>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</si>
  <si>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</si>
  <si>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</si>
  <si>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</si>
  <si>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</si>
  <si>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</si>
  <si>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</si>
  <si>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</si>
  <si>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</si>
  <si>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</si>
  <si>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</si>
  <si>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</si>
  <si>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</si>
  <si>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</si>
  <si>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</si>
  <si>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</si>
  <si>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</si>
  <si>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</si>
  <si>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</si>
  <si>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</si>
  <si>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</si>
  <si>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</si>
  <si>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</si>
  <si>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</si>
  <si>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</si>
  <si>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</si>
  <si>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</si>
  <si>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</si>
  <si>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</si>
  <si>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</si>
  <si>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</si>
  <si>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</si>
  <si>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</si>
  <si>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</si>
  <si>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</si>
  <si>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</si>
  <si>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</si>
  <si>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</si>
  <si>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</si>
  <si>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</si>
  <si>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</si>
  <si>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</si>
  <si>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</si>
  <si>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</si>
  <si>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</si>
  <si>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</si>
  <si>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</si>
  <si>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</si>
  <si>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</si>
  <si>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</si>
  <si>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</si>
  <si>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</si>
  <si>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</si>
  <si>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</si>
  <si>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</si>
  <si>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</si>
  <si>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</si>
  <si>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</si>
  <si>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</si>
  <si>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</si>
  <si>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</si>
  <si>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</si>
  <si>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</si>
  <si>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</si>
  <si>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</si>
  <si>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</si>
  <si>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</si>
  <si>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</si>
  <si>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</si>
  <si>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</si>
  <si>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</si>
  <si>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</si>
  <si>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</si>
  <si>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</si>
  <si>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</si>
  <si>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</si>
  <si>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</si>
  <si>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</si>
  <si>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</si>
  <si>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</si>
  <si>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</si>
  <si>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</si>
  <si>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</si>
  <si>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</si>
  <si>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</si>
  <si>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</si>
  <si>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</si>
  <si>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</si>
  <si>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</si>
  <si>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</si>
  <si>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</si>
  <si>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</si>
  <si>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</si>
  <si>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</si>
  <si>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</si>
  <si>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</si>
  <si>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</si>
  <si>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</si>
  <si>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</si>
  <si>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</si>
  <si>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</si>
  <si>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</si>
  <si>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</si>
  <si>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</si>
  <si>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</si>
  <si>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</si>
  <si>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</si>
  <si>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</si>
  <si>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</si>
  <si>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</si>
  <si>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</si>
  <si>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</si>
  <si>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</si>
  <si>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</si>
  <si>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</si>
  <si>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</si>
  <si>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</si>
  <si>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</si>
  <si>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</si>
  <si>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</si>
  <si>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</si>
  <si>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</si>
  <si>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</si>
  <si>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</si>
  <si>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</si>
  <si>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</si>
  <si>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</si>
  <si>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</si>
  <si>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</si>
  <si>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</si>
  <si>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</si>
  <si>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</si>
  <si>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</si>
  <si>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</si>
  <si>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</si>
  <si>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</si>
  <si>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</si>
  <si>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</si>
  <si>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</si>
  <si>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</si>
  <si>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</si>
  <si>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</si>
  <si>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</si>
  <si>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</si>
  <si>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</si>
  <si>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</si>
  <si>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</si>
  <si>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</si>
  <si>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</si>
  <si>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</si>
  <si>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</si>
  <si>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</si>
  <si>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</si>
  <si>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</si>
  <si>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</si>
  <si>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</si>
  <si>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</si>
  <si>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</si>
  <si>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</si>
  <si>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</si>
  <si>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</si>
  <si>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</si>
  <si>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</si>
  <si>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</si>
  <si>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</si>
  <si>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</si>
  <si>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</si>
  <si>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</si>
  <si>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</si>
  <si>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</si>
  <si>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</si>
  <si>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</si>
  <si>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</si>
  <si>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</si>
  <si>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</si>
  <si>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</si>
  <si>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</si>
  <si>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</si>
  <si>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</si>
  <si>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</si>
  <si>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</si>
  <si>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</si>
  <si>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</si>
  <si>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</si>
  <si>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</si>
  <si>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</si>
  <si>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</si>
  <si>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</si>
  <si>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</si>
  <si>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</si>
  <si>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</si>
  <si>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</si>
  <si>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</si>
  <si>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</si>
  <si>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</si>
  <si>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</si>
  <si>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</si>
  <si>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</si>
  <si>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</si>
  <si>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</si>
  <si>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</si>
  <si>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</si>
  <si>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</si>
  <si>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</si>
  <si>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</si>
  <si>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</si>
  <si>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</si>
  <si>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</si>
  <si>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</si>
  <si>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</si>
  <si>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</si>
  <si>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</si>
  <si>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</si>
  <si>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</si>
  <si>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</si>
  <si>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</si>
  <si>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</si>
  <si>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</si>
  <si>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</si>
  <si>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</si>
  <si>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</si>
  <si>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</si>
  <si>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</si>
  <si>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</si>
  <si>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</si>
  <si>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</si>
  <si>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</si>
  <si>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</si>
  <si>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</si>
  <si>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</si>
  <si>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</si>
  <si>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</si>
  <si>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</si>
  <si>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</si>
  <si>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</si>
  <si>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</si>
  <si>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</si>
  <si>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</si>
  <si>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</si>
  <si>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</si>
  <si>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</si>
  <si>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</si>
  <si>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</si>
  <si>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</si>
  <si>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</si>
  <si>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</si>
  <si>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</si>
  <si>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</si>
  <si>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</si>
  <si>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</si>
  <si>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</si>
  <si>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</si>
  <si>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</si>
  <si>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</si>
  <si>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</si>
  <si>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</si>
  <si>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</si>
  <si>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</si>
  <si>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</si>
  <si>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</si>
  <si>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</si>
  <si>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</si>
  <si>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</si>
  <si>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</si>
  <si>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</si>
  <si>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</si>
  <si>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</si>
  <si>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</si>
  <si>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</si>
  <si>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</si>
  <si>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</si>
  <si>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</si>
  <si>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</si>
  <si>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</si>
  <si>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</si>
  <si>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</si>
  <si>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</si>
  <si>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</si>
  <si>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</si>
  <si>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</si>
  <si>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</si>
  <si>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</si>
  <si>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</si>
  <si>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</si>
  <si>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</si>
  <si>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</si>
  <si>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</si>
  <si>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</si>
  <si>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</si>
  <si>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</si>
  <si>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</si>
  <si>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</si>
  <si>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</si>
  <si>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</si>
  <si>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</si>
  <si>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</si>
  <si>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</si>
  <si>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</si>
  <si>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</si>
  <si>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</si>
  <si>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</si>
  <si>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</si>
  <si>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</si>
  <si>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</si>
  <si>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</si>
  <si>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</si>
  <si>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</si>
  <si>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</si>
  <si>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</si>
  <si>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</si>
  <si>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</si>
  <si>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</si>
  <si>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</si>
  <si>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</si>
  <si>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</si>
  <si>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</si>
  <si>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</si>
  <si>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</si>
  <si>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</si>
  <si>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</si>
  <si>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</si>
  <si>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</si>
  <si>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</si>
  <si>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</si>
  <si>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</si>
  <si>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</si>
  <si>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</si>
  <si>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</si>
  <si>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</si>
  <si>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</si>
  <si>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</si>
  <si>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</si>
  <si>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</si>
  <si>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</si>
  <si>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</si>
  <si>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</si>
  <si>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</si>
  <si>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</si>
  <si>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</si>
  <si>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</si>
  <si>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</si>
  <si>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</si>
  <si>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</si>
  <si>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</si>
  <si>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</si>
  <si>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</si>
  <si>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</si>
  <si>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</si>
  <si>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</si>
  <si>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</si>
  <si>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</si>
  <si>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</si>
  <si>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</si>
  <si>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</si>
  <si>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</si>
  <si>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</si>
  <si>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</si>
  <si>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</si>
  <si>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</si>
  <si>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</si>
  <si>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</si>
  <si>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</si>
  <si>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</si>
  <si>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</si>
  <si>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</si>
  <si>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</si>
  <si>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</si>
  <si>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</si>
  <si>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</si>
  <si>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</si>
  <si>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</si>
  <si>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</si>
  <si>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</si>
  <si>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</si>
  <si>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</si>
  <si>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</si>
  <si>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</si>
  <si>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</si>
  <si>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</si>
  <si>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</si>
  <si>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</si>
  <si>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</si>
  <si>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</si>
  <si>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</si>
  <si>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</si>
  <si>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</si>
  <si>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</si>
  <si>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</si>
  <si>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</si>
  <si>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</si>
  <si>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</si>
  <si>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</si>
  <si>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</si>
  <si>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</si>
  <si>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</si>
  <si>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</si>
  <si>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</si>
  <si>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</si>
  <si>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</si>
  <si>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</si>
  <si>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</si>
  <si>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</si>
  <si>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</si>
  <si>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</si>
  <si>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</si>
  <si>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</si>
  <si>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</si>
  <si>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</si>
  <si>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</si>
  <si>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</si>
  <si>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</si>
  <si>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</si>
  <si>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</si>
  <si>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</si>
  <si>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</si>
  <si>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</si>
  <si>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</si>
  <si>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</si>
  <si>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</si>
  <si>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</si>
  <si>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</si>
  <si>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</si>
  <si>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</si>
  <si>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</si>
  <si>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</si>
  <si>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</si>
  <si>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</si>
  <si>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</si>
  <si>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</si>
  <si>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</si>
  <si>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</si>
  <si>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</si>
  <si>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</si>
  <si>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</si>
  <si>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</si>
  <si>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</si>
  <si>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</si>
  <si>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</si>
  <si>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</si>
  <si>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</si>
  <si>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</si>
  <si>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</si>
  <si>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</si>
  <si>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</si>
  <si>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</si>
  <si>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</si>
  <si>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</si>
  <si>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</si>
  <si>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</si>
  <si>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</si>
  <si>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</si>
  <si>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</si>
  <si>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</si>
  <si>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</si>
  <si>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</si>
  <si>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</si>
  <si>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</si>
  <si>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</si>
  <si>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</si>
  <si>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</si>
  <si>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</si>
  <si>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</si>
  <si>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</si>
  <si>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</si>
  <si>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</si>
  <si>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</si>
  <si>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</si>
  <si>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</si>
  <si>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</si>
  <si>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</si>
  <si>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</si>
  <si>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</si>
  <si>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</si>
  <si>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</si>
  <si>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</si>
  <si>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</si>
  <si>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</si>
  <si>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</si>
  <si>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</si>
  <si>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</si>
  <si>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</si>
  <si>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</si>
  <si>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</si>
  <si>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</si>
  <si>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</si>
  <si>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</si>
  <si>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</si>
  <si>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</si>
  <si>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</si>
  <si>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</si>
  <si>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</si>
  <si>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</si>
  <si>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</si>
  <si>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</si>
  <si>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</si>
  <si>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</si>
  <si>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</si>
  <si>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</si>
  <si>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</si>
  <si>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</si>
  <si>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</si>
  <si>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</si>
  <si>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</si>
  <si>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</si>
  <si>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</si>
  <si>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</si>
  <si>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</si>
  <si>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</si>
  <si>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</si>
  <si>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</si>
  <si>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</si>
  <si>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</si>
  <si>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</si>
  <si>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</si>
  <si>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</si>
  <si>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</si>
  <si>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</si>
  <si>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</si>
  <si>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</si>
  <si>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</si>
  <si>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</si>
  <si>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</si>
  <si>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</si>
  <si>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</si>
  <si>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</si>
  <si>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</si>
  <si>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</si>
  <si>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</si>
  <si>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</si>
  <si>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</si>
  <si>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</si>
  <si>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</si>
  <si>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</si>
  <si>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</si>
  <si>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</si>
  <si>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</si>
  <si>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</si>
  <si>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</si>
  <si>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</si>
  <si>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</si>
  <si>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</si>
  <si>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</si>
  <si>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</si>
  <si>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</si>
  <si>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</si>
  <si>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</si>
  <si>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</si>
  <si>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</si>
  <si>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</si>
  <si>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</si>
  <si>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</si>
  <si>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</si>
  <si>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</si>
  <si>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</si>
  <si>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</si>
  <si>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</si>
  <si>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</si>
  <si>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</si>
  <si>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</si>
  <si>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</si>
  <si>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</si>
  <si>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</si>
  <si>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</si>
  <si>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</si>
  <si>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</si>
  <si>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</si>
  <si>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</si>
  <si>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</si>
  <si>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</si>
  <si>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</si>
  <si>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</si>
  <si>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</si>
  <si>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</si>
  <si>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</si>
  <si>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</si>
  <si>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</si>
  <si>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</si>
  <si>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</si>
  <si>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</si>
  <si>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</si>
  <si>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</si>
  <si>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</si>
  <si>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</si>
  <si>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</si>
  <si>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</si>
  <si>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</si>
  <si>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</si>
  <si>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</si>
  <si>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</si>
  <si>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</si>
  <si>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</si>
  <si>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</si>
  <si>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</si>
  <si>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</si>
  <si>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</si>
  <si>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</si>
  <si>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</si>
  <si>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</si>
  <si>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</si>
  <si>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</si>
  <si>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</si>
  <si>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</si>
  <si>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</si>
  <si>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</si>
  <si>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</si>
  <si>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</si>
  <si>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</si>
  <si>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</si>
  <si>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</si>
  <si>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</si>
  <si>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</si>
  <si>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</si>
  <si>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</si>
  <si>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</si>
  <si>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</si>
  <si>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</si>
  <si>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</si>
  <si>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</si>
  <si>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</si>
  <si>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</si>
  <si>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</si>
  <si>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</si>
  <si>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</si>
  <si>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</si>
  <si>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</si>
  <si>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</si>
  <si>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</si>
  <si>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</si>
  <si>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</si>
  <si>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</si>
  <si>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</si>
  <si>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</si>
  <si>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</si>
  <si>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</si>
  <si>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</si>
  <si>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</si>
  <si>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</si>
  <si>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</si>
  <si>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</si>
  <si>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</si>
  <si>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</si>
  <si>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</si>
  <si>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</si>
  <si>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</si>
  <si>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</si>
  <si>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</si>
  <si>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</si>
  <si>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</si>
  <si>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</si>
  <si>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</si>
  <si>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</si>
  <si>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</si>
  <si>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</si>
  <si>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</si>
  <si>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</si>
  <si>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</si>
  <si>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</si>
  <si>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</si>
  <si>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</si>
  <si>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</si>
  <si>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</si>
  <si>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</si>
  <si>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</si>
  <si>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</si>
  <si>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</si>
  <si>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</si>
  <si>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</si>
  <si>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</si>
  <si>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</si>
  <si>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</si>
  <si>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</si>
  <si>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</si>
  <si>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</si>
  <si>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</si>
  <si>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</si>
  <si>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</si>
  <si>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</si>
  <si>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</si>
  <si>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</si>
  <si>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</si>
  <si>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</si>
  <si>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</si>
  <si>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</si>
  <si>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</si>
  <si>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</si>
  <si>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</si>
  <si>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</si>
  <si>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</si>
  <si>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</si>
  <si>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</si>
  <si>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</si>
  <si>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</si>
  <si>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</si>
  <si>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</si>
  <si>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</si>
  <si>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</si>
  <si>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</si>
  <si>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</si>
  <si>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</si>
  <si>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</si>
  <si>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</si>
  <si>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</si>
  <si>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</si>
  <si>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</si>
  <si>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</si>
  <si>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</si>
  <si>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</si>
  <si>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</si>
  <si>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</si>
  <si>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</si>
  <si>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</si>
  <si>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</si>
  <si>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</si>
  <si>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</si>
  <si>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</si>
  <si>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</si>
  <si>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</si>
  <si>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</si>
  <si>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</si>
  <si>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</si>
  <si>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</si>
  <si>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</si>
  <si>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</si>
  <si>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</si>
  <si>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</si>
  <si>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</si>
  <si>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</si>
  <si>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</si>
  <si>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</si>
  <si>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</si>
  <si>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</si>
  <si>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</si>
  <si>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</si>
  <si>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</si>
  <si>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</si>
  <si>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</si>
  <si>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</si>
  <si>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</si>
  <si>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</si>
  <si>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</si>
  <si>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</si>
  <si>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</si>
  <si>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</si>
  <si>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</si>
  <si>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</si>
  <si>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</si>
  <si>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</si>
  <si>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</si>
  <si>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</si>
  <si>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</si>
  <si>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</si>
  <si>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</si>
  <si>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</si>
  <si>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</si>
  <si>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</si>
  <si>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</si>
  <si>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</si>
  <si>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</si>
  <si>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</si>
  <si>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</si>
  <si>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</si>
  <si>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</si>
  <si>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</si>
  <si>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</si>
  <si>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</si>
  <si>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</si>
  <si>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</si>
  <si>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</si>
  <si>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</si>
  <si>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</si>
  <si>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</si>
  <si>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</si>
  <si>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</si>
  <si>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</si>
  <si>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</si>
  <si>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</si>
  <si>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</si>
  <si>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</si>
  <si>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</si>
  <si>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</si>
  <si>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</si>
  <si>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</si>
  <si>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</si>
  <si>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</si>
  <si>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</si>
  <si>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</si>
  <si>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</si>
  <si>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</si>
  <si>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</si>
  <si>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</si>
  <si>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</si>
  <si>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</si>
  <si>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</si>
  <si>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</si>
  <si>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</si>
  <si>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</si>
  <si>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</si>
  <si>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</si>
  <si>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</si>
  <si>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</si>
  <si>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</si>
  <si>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</si>
  <si>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</si>
  <si>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</si>
  <si>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</si>
  <si>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</si>
  <si>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</si>
  <si>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</si>
  <si>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</si>
  <si>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</si>
  <si>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</si>
  <si>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</si>
  <si>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</si>
  <si>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</si>
  <si>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</si>
  <si>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</si>
  <si>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</si>
  <si>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</si>
  <si>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</si>
  <si>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</si>
  <si>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</si>
  <si>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</si>
  <si>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</si>
  <si>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</si>
  <si>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</si>
  <si>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</si>
  <si>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</si>
  <si>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</si>
  <si>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</si>
  <si>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</si>
  <si>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</si>
  <si>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</si>
  <si>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</si>
  <si>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</si>
  <si>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</si>
  <si>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</si>
  <si>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</si>
  <si>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</si>
  <si>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</si>
  <si>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</si>
  <si>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</si>
  <si>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</si>
  <si>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</si>
  <si>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</si>
  <si>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</si>
  <si>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</si>
  <si>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</si>
  <si>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</si>
  <si>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</si>
  <si>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</si>
  <si>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</si>
  <si>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</si>
  <si>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</si>
  <si>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</si>
  <si>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</si>
  <si>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</si>
  <si>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</si>
  <si>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</si>
  <si>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</si>
  <si>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</si>
  <si>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</si>
  <si>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</si>
  <si>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</si>
  <si>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</si>
  <si>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</si>
  <si>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</si>
  <si>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</si>
  <si>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</si>
  <si>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</si>
  <si>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</si>
  <si>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</si>
  <si>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</si>
  <si>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</si>
  <si>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</si>
  <si>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</si>
  <si>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</si>
  <si>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</si>
  <si>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</si>
  <si>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</si>
  <si>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</si>
  <si>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</si>
  <si>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</si>
  <si>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</si>
  <si>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</si>
  <si>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</si>
  <si>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</si>
  <si>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</si>
  <si>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</si>
  <si>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</si>
  <si>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</si>
  <si>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</si>
  <si>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</si>
  <si>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</si>
  <si>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</si>
  <si>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</si>
  <si>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</si>
  <si>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</si>
  <si>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</si>
  <si>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</si>
  <si>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</si>
  <si>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</si>
  <si>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</si>
  <si>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</si>
  <si>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</si>
  <si>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</si>
  <si>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</si>
  <si>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</si>
  <si>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</si>
  <si>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</si>
  <si>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</si>
  <si>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</si>
  <si>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</si>
  <si>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</si>
  <si>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</si>
  <si>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</si>
  <si>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</si>
  <si>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</si>
  <si>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</si>
  <si>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</si>
  <si>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</si>
  <si>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</si>
  <si>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</si>
  <si>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</si>
  <si>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</si>
  <si>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</si>
  <si>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</si>
  <si>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</si>
  <si>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</si>
  <si>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</si>
  <si>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</si>
  <si>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</si>
  <si>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</si>
  <si>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</si>
  <si>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</si>
  <si>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</si>
  <si>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</si>
  <si>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</si>
  <si>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</si>
  <si>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</si>
  <si>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</si>
  <si>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</si>
  <si>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</si>
  <si>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</si>
  <si>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</si>
  <si>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</si>
  <si>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</si>
  <si>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</si>
  <si>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</si>
  <si>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</si>
  <si>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</si>
  <si>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</si>
  <si>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</si>
  <si>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</si>
  <si>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</si>
  <si>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</si>
  <si>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</si>
  <si>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</si>
  <si>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</si>
  <si>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</si>
  <si>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</si>
  <si>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</si>
  <si>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</si>
  <si>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</si>
  <si>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</si>
  <si>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</si>
  <si>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</si>
  <si>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</si>
  <si>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</si>
  <si>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</si>
  <si>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</si>
  <si>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</si>
  <si>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</si>
  <si>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</si>
  <si>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</si>
  <si>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</si>
  <si>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</si>
  <si>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</si>
  <si>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</si>
  <si>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</si>
  <si>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</si>
  <si>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</si>
  <si>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</si>
  <si>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</si>
  <si>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</si>
  <si>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</si>
  <si>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</si>
  <si>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</si>
  <si>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</si>
  <si>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</si>
  <si>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</si>
  <si>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</si>
  <si>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</si>
  <si>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</si>
  <si>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</si>
  <si>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</si>
  <si>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</si>
  <si>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</si>
  <si>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</si>
  <si>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</si>
  <si>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</si>
  <si>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</si>
  <si>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</si>
  <si>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</si>
  <si>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</si>
  <si>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</si>
  <si>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</si>
  <si>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</si>
  <si>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</si>
  <si>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</si>
  <si>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</si>
  <si>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</si>
  <si>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</si>
  <si>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</si>
  <si>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</si>
  <si>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</si>
  <si>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</si>
  <si>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</si>
  <si>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</si>
  <si>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</si>
  <si>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</si>
  <si>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</si>
  <si>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</si>
  <si>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</si>
  <si>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</si>
  <si>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</si>
  <si>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</si>
  <si>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</si>
  <si>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</si>
  <si>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</si>
  <si>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</si>
  <si>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</si>
  <si>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</si>
  <si>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</si>
  <si>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</si>
  <si>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</si>
  <si>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</si>
  <si>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</si>
  <si>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</si>
  <si>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</si>
  <si>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</si>
  <si>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</si>
  <si>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</si>
  <si>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</si>
  <si>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</si>
  <si>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</si>
  <si>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</si>
  <si>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</si>
  <si>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</si>
  <si>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</si>
  <si>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</si>
  <si>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</si>
  <si>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</si>
  <si>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</si>
  <si>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</si>
  <si>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</si>
  <si>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</si>
  <si>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</si>
  <si>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</si>
  <si>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</si>
  <si>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</si>
  <si>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</si>
  <si>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</si>
  <si>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</si>
  <si>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</si>
  <si>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</si>
  <si>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</si>
  <si>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</si>
  <si>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</si>
  <si>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</si>
  <si>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</si>
  <si>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</si>
  <si>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</si>
  <si>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</si>
  <si>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</si>
  <si>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</si>
  <si>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</si>
  <si>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</si>
  <si>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</si>
  <si>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</si>
  <si>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</si>
  <si>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</si>
  <si>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</si>
  <si>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</si>
  <si>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</si>
  <si>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</si>
  <si>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</si>
  <si>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</si>
  <si>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</si>
  <si>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</si>
  <si>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</si>
  <si>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</si>
  <si>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</si>
  <si>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</si>
  <si>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</si>
  <si>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</si>
  <si>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</si>
  <si>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</si>
  <si>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</si>
  <si>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</si>
  <si>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</si>
  <si>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</si>
  <si>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</si>
  <si>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</si>
  <si>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</si>
  <si>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</si>
  <si>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</si>
  <si>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</si>
  <si>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</si>
  <si>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</si>
  <si>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</si>
  <si>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</si>
  <si>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</si>
  <si>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</si>
  <si>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</si>
  <si>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</si>
  <si>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</si>
  <si>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</si>
  <si>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</si>
  <si>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</si>
  <si>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</si>
  <si>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</si>
  <si>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</si>
  <si>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</si>
  <si>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</si>
  <si>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</si>
  <si>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</si>
  <si>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</si>
  <si>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</si>
  <si>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</si>
  <si>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</si>
  <si>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</si>
  <si>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</si>
  <si>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</si>
  <si>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</si>
  <si>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</si>
  <si>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</si>
  <si>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</si>
  <si>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</si>
  <si>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</si>
  <si>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</si>
  <si>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</si>
  <si>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</si>
  <si>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</si>
  <si>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</si>
  <si>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</si>
  <si>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</si>
  <si>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</si>
  <si>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</si>
  <si>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</si>
  <si>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</si>
  <si>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</si>
  <si>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</si>
  <si>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</si>
  <si>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</si>
  <si>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</si>
  <si>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</si>
  <si>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</si>
  <si>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</si>
  <si>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</si>
  <si>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</si>
  <si>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</si>
  <si>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</si>
  <si>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</si>
  <si>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</si>
  <si>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</si>
  <si>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</si>
  <si>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</si>
  <si>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</si>
  <si>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</si>
  <si>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</si>
  <si>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</si>
  <si>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</si>
  <si>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</si>
  <si>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</si>
  <si>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</si>
  <si>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</si>
  <si>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</si>
  <si>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</si>
  <si>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</si>
  <si>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</si>
  <si>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</si>
  <si>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</si>
  <si>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</si>
  <si>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</si>
  <si>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</si>
  <si>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</si>
  <si>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</si>
  <si>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</si>
  <si>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</si>
  <si>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</si>
  <si>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</si>
  <si>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</si>
  <si>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</si>
  <si>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</si>
  <si>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</si>
  <si>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</si>
  <si>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</si>
  <si>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</si>
  <si>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</si>
  <si>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</si>
  <si>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</si>
  <si>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</si>
  <si>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</si>
  <si>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</si>
  <si>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</si>
  <si>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</si>
  <si>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</si>
  <si>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</si>
  <si>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</si>
  <si>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</si>
  <si>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</si>
  <si>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</si>
  <si>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</si>
  <si>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</si>
  <si>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</si>
  <si>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</si>
  <si>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</si>
  <si>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</si>
  <si>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</si>
  <si>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</si>
  <si>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</si>
  <si>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</si>
  <si>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</si>
  <si>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</si>
  <si>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</si>
  <si>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</si>
  <si>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</si>
  <si>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</si>
  <si>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</si>
  <si>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</si>
  <si>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</si>
  <si>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</si>
  <si>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</si>
  <si>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</si>
  <si>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</si>
  <si>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</si>
  <si>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</si>
  <si>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</si>
  <si>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</si>
  <si>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</si>
  <si>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</si>
  <si>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</si>
  <si>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</si>
  <si>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</si>
  <si>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</si>
  <si>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</si>
  <si>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</si>
  <si>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</si>
  <si>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</si>
  <si>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</si>
  <si>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</si>
  <si>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</si>
  <si>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</si>
  <si>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</si>
  <si>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</si>
  <si>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</si>
  <si>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</si>
  <si>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</si>
  <si>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</si>
  <si>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</si>
  <si>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</si>
  <si>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</si>
  <si>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</si>
  <si>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</si>
  <si>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</si>
  <si>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</si>
  <si>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</si>
  <si>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</si>
  <si>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</si>
  <si>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</si>
  <si>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</si>
  <si>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</si>
  <si>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</si>
  <si>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</si>
  <si>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</si>
  <si>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</si>
  <si>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</si>
  <si>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</si>
  <si>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</si>
  <si>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</si>
  <si>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</si>
  <si>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</si>
  <si>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</si>
  <si>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</si>
  <si>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</si>
  <si>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</si>
  <si>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</si>
  <si>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</si>
  <si>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</si>
  <si>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</si>
  <si>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</si>
  <si>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</si>
  <si>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</si>
  <si>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</si>
  <si>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</si>
  <si>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</si>
  <si>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</si>
  <si>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</si>
  <si>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</si>
  <si>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</si>
  <si>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</si>
  <si>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</si>
  <si>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</si>
  <si>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</si>
  <si>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</si>
  <si>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</si>
  <si>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</si>
  <si>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</si>
  <si>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</si>
  <si>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</si>
  <si>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</si>
  <si>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</si>
  <si>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</si>
  <si>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</si>
  <si>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</si>
  <si>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</si>
  <si>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</si>
  <si>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</si>
  <si>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</si>
  <si>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</si>
  <si>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</si>
  <si>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</si>
  <si>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</si>
  <si>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</si>
  <si>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</si>
  <si>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</si>
  <si>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</si>
  <si>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</si>
  <si>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</si>
  <si>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</si>
  <si>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</si>
  <si>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</si>
  <si>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</si>
  <si>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</si>
  <si>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</si>
  <si>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</si>
  <si>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</si>
  <si>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</si>
  <si>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</si>
  <si>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</si>
  <si>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</si>
  <si>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</si>
  <si>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</si>
  <si>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</si>
  <si>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</si>
  <si>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</si>
  <si>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</si>
  <si>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</si>
  <si>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</si>
  <si>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</si>
  <si>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</si>
  <si>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</si>
  <si>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</si>
  <si>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</si>
  <si>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</si>
  <si>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</si>
  <si>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</si>
  <si>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</si>
  <si>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</si>
  <si>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</si>
  <si>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</si>
  <si>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</si>
  <si>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</si>
  <si>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</si>
  <si>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</si>
  <si>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</si>
  <si>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</si>
  <si>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</si>
  <si>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</si>
  <si>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</si>
  <si>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</si>
  <si>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</si>
  <si>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</si>
  <si>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</si>
  <si>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</si>
  <si>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</si>
  <si>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</si>
  <si>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</si>
  <si>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</si>
  <si>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</si>
  <si>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</si>
  <si>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</si>
  <si>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</si>
  <si>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</si>
  <si>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</si>
  <si>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</si>
  <si>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</si>
  <si>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</si>
  <si>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</si>
  <si>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</si>
  <si>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</si>
  <si>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</si>
  <si>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</si>
  <si>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</si>
  <si>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</si>
  <si>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</si>
  <si>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</si>
  <si>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</si>
  <si>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</si>
  <si>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</si>
  <si>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</si>
  <si>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</si>
  <si>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</si>
  <si>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</si>
  <si>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</si>
  <si>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</si>
  <si>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</si>
  <si>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</si>
  <si>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</si>
  <si>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</si>
  <si>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</si>
  <si>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</si>
  <si>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</si>
  <si>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</si>
  <si>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</si>
  <si>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</si>
  <si>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</si>
  <si>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</si>
  <si>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</si>
  <si>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</si>
  <si>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</si>
  <si>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</si>
  <si>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</si>
  <si>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</si>
  <si>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</si>
  <si>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</si>
  <si>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</si>
  <si>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</si>
  <si>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</si>
  <si>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</si>
  <si>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</si>
  <si>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</si>
  <si>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</si>
  <si>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</si>
  <si>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</si>
  <si>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</si>
  <si>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</si>
  <si>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</si>
  <si>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</si>
  <si>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</si>
  <si>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</si>
  <si>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</si>
  <si>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</si>
  <si>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</si>
  <si>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</si>
  <si>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</si>
  <si>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</si>
  <si>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</si>
  <si>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</si>
  <si>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</si>
  <si>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</si>
  <si>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</si>
  <si>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</si>
  <si>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</si>
  <si>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</si>
  <si>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</si>
  <si>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</si>
  <si>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</si>
  <si>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</si>
  <si>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</si>
  <si>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</si>
  <si>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</si>
  <si>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</si>
  <si>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</si>
  <si>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</si>
  <si>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</si>
  <si>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</si>
  <si>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</si>
  <si>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</si>
  <si>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</si>
  <si>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</si>
  <si>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</si>
  <si>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</si>
  <si>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</si>
  <si>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</si>
  <si>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</si>
  <si>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</si>
  <si>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</si>
  <si>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</si>
  <si>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</si>
  <si>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</si>
  <si>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</si>
  <si>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</si>
  <si>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</si>
  <si>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</si>
  <si>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</si>
  <si>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</si>
  <si>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</si>
  <si>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</si>
  <si>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</si>
  <si>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</si>
  <si>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</si>
  <si>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</si>
  <si>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</si>
  <si>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</si>
  <si>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</si>
  <si>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</si>
  <si>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</si>
  <si>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</si>
  <si>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</si>
  <si>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</si>
  <si>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</si>
  <si>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</si>
  <si>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</si>
  <si>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</si>
  <si>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</si>
  <si>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</si>
  <si>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</si>
  <si>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</si>
  <si>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</si>
  <si>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</si>
  <si>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</si>
  <si>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</si>
  <si>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</si>
  <si>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</si>
  <si>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</si>
  <si>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</si>
  <si>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</si>
  <si>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</si>
  <si>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</si>
  <si>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</si>
  <si>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</si>
  <si>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</si>
  <si>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</si>
  <si>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</si>
  <si>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</si>
  <si>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</si>
  <si>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</si>
  <si>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</si>
  <si>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</si>
  <si>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</si>
  <si>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</si>
  <si>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</si>
  <si>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</si>
  <si>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</si>
  <si>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</si>
  <si>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</si>
  <si>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</si>
  <si>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</si>
  <si>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</si>
  <si>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</si>
  <si>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</si>
  <si>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</si>
  <si>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</si>
  <si>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</si>
  <si>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</si>
  <si>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</si>
  <si>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</si>
  <si>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</si>
  <si>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</si>
  <si>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</si>
  <si>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</si>
  <si>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</si>
  <si>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</si>
  <si>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</si>
  <si>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</si>
  <si>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</si>
  <si>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</si>
  <si>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</si>
  <si>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</si>
  <si>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</si>
  <si>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</si>
  <si>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</si>
  <si>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</si>
  <si>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</si>
  <si>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</si>
  <si>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</si>
  <si>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</si>
  <si>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</si>
  <si>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</si>
  <si>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</si>
  <si>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</si>
  <si>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</si>
  <si>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</si>
  <si>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</si>
  <si>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</si>
  <si>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</si>
  <si>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</si>
  <si>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</si>
  <si>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</si>
  <si>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</si>
  <si>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</si>
  <si>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</si>
  <si>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</si>
  <si>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</si>
  <si>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</si>
  <si>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</si>
  <si>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</si>
  <si>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</si>
  <si>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</si>
  <si>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</si>
  <si>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</si>
  <si>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</si>
  <si>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</si>
  <si>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</si>
  <si>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</si>
  <si>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</si>
  <si>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</si>
  <si>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</si>
  <si>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</si>
  <si>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</si>
  <si>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</si>
  <si>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</si>
  <si>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</si>
  <si>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</si>
  <si>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</si>
  <si>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</si>
  <si>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</si>
  <si>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</si>
  <si>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</si>
  <si>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</si>
  <si>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</si>
  <si>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</si>
  <si>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</si>
  <si>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</si>
  <si>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</si>
  <si>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</si>
  <si>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</si>
  <si>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</si>
  <si>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</si>
  <si>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</si>
  <si>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</si>
  <si>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</si>
  <si>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</si>
  <si>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</si>
  <si>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</si>
  <si>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</si>
  <si>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</si>
  <si>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</si>
  <si>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</si>
  <si>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</si>
  <si>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</si>
  <si>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</si>
  <si>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</si>
  <si>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</si>
  <si>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</si>
  <si>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</si>
  <si>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</si>
  <si>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</si>
  <si>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</si>
  <si>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</si>
  <si>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</si>
  <si>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</si>
  <si>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</si>
  <si>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</si>
  <si>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</si>
  <si>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</si>
  <si>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</si>
  <si>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</si>
  <si>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</si>
  <si>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</si>
  <si>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</si>
  <si>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</si>
  <si>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</si>
  <si>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</si>
  <si>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</si>
  <si>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</si>
  <si>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</si>
  <si>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</si>
  <si>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</si>
  <si>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</si>
  <si>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</si>
  <si>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</si>
  <si>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</si>
  <si>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</si>
  <si>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</si>
  <si>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</si>
  <si>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</si>
  <si>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</si>
  <si>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</si>
  <si>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</si>
  <si>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</si>
  <si>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</si>
  <si>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</si>
  <si>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</si>
  <si>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</si>
  <si>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</si>
  <si>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</si>
  <si>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</si>
  <si>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</si>
  <si>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</si>
  <si>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</si>
  <si>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</si>
  <si>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</si>
  <si>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</si>
  <si>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</si>
  <si>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</si>
  <si>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</si>
  <si>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</si>
  <si>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</si>
  <si>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</si>
  <si>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</si>
  <si>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</si>
  <si>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</si>
  <si>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</si>
  <si>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</si>
  <si>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</si>
  <si>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</si>
  <si>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</si>
  <si>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</si>
  <si>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</si>
  <si>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</si>
  <si>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</si>
  <si>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</si>
  <si>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</si>
  <si>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</si>
  <si>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</si>
  <si>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</si>
  <si>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</si>
  <si>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</si>
  <si>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</si>
  <si>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</si>
  <si>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</si>
  <si>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</si>
  <si>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</si>
  <si>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</si>
  <si>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</si>
  <si>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</si>
  <si>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</si>
  <si>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</si>
  <si>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</si>
  <si>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</si>
  <si>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</si>
  <si>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</si>
  <si>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</si>
  <si>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</si>
  <si>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</si>
  <si>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</si>
  <si>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</si>
  <si>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</si>
  <si>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</si>
  <si>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</si>
  <si>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</si>
  <si>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</si>
  <si>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</si>
  <si>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</si>
  <si>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</si>
  <si>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</si>
  <si>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</si>
  <si>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</si>
  <si>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</si>
  <si>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</si>
  <si>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</si>
  <si>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</si>
  <si>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</si>
  <si>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</si>
  <si>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</si>
  <si>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</si>
  <si>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</si>
  <si>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</si>
  <si>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</si>
  <si>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</si>
  <si>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</si>
  <si>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</si>
  <si>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</si>
  <si>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</si>
  <si>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</si>
  <si>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</si>
  <si>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</si>
  <si>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</si>
  <si>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</si>
  <si>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</si>
  <si>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</si>
  <si>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</si>
  <si>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</si>
  <si>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</si>
  <si>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</si>
  <si>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</si>
  <si>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</si>
  <si>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</si>
  <si>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</si>
  <si>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</si>
  <si>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</si>
  <si>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</si>
  <si>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</si>
  <si>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</si>
  <si>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</si>
  <si>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</si>
  <si>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</si>
  <si>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</si>
  <si>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</si>
  <si>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</si>
  <si>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</si>
  <si>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</si>
  <si>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</si>
  <si>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</si>
  <si>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</si>
  <si>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</si>
  <si>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</si>
  <si>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</si>
  <si>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</si>
  <si>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</si>
  <si>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</si>
  <si>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</si>
  <si>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</si>
  <si>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</si>
  <si>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</si>
  <si>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</si>
  <si>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</si>
  <si>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</si>
  <si>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</si>
  <si>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</si>
  <si>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</si>
  <si>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</si>
  <si>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</si>
  <si>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</si>
  <si>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</si>
  <si>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</si>
  <si>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</si>
  <si>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</si>
  <si>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</si>
  <si>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</si>
  <si>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</si>
  <si>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</si>
  <si>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</si>
  <si>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</si>
  <si>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</si>
  <si>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</si>
  <si>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</si>
  <si>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</si>
  <si>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</si>
  <si>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</si>
  <si>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</si>
  <si>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</si>
  <si>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</si>
  <si>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</si>
  <si>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</si>
  <si>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</si>
  <si>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</si>
  <si>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</si>
  <si>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</si>
  <si>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</si>
  <si>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</si>
  <si>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</si>
  <si>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</si>
  <si>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</si>
  <si>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</si>
  <si>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</si>
  <si>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</si>
  <si>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</si>
  <si>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</si>
  <si>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</si>
  <si>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</si>
  <si>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</si>
  <si>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</si>
  <si>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</si>
  <si>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</si>
  <si>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</si>
  <si>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</si>
  <si>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</si>
  <si>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</si>
  <si>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</si>
  <si>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</si>
  <si>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</si>
  <si>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</si>
  <si>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</si>
  <si>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</si>
  <si>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</si>
  <si>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</si>
  <si>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</si>
  <si>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</si>
  <si>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</si>
  <si>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</si>
  <si>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</si>
  <si>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</si>
  <si>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</si>
  <si>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</si>
  <si>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</si>
  <si>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</si>
  <si>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</si>
  <si>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</si>
  <si>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</si>
  <si>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</si>
  <si>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</si>
  <si>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</si>
  <si>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</si>
  <si>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</si>
  <si>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</si>
  <si>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</si>
  <si>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</si>
  <si>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</si>
  <si>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</si>
  <si>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</si>
  <si>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</si>
  <si>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</si>
  <si>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</si>
  <si>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</si>
  <si>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</si>
  <si>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</si>
  <si>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</si>
  <si>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</si>
  <si>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</si>
  <si>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</si>
  <si>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</si>
  <si>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</si>
  <si>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</si>
  <si>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</si>
  <si>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</si>
  <si>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</si>
  <si>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</si>
  <si>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</si>
  <si>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</si>
  <si>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</si>
  <si>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</si>
  <si>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</si>
  <si>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</si>
  <si>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</si>
  <si>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</si>
  <si>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</si>
  <si>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</si>
  <si>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</si>
  <si>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</si>
  <si>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</si>
  <si>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</si>
  <si>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</si>
  <si>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</si>
  <si>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</si>
  <si>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</si>
  <si>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</si>
  <si>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</si>
  <si>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</si>
  <si>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</si>
  <si>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</si>
  <si>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</si>
  <si>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</si>
  <si>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</si>
  <si>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</si>
  <si>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</si>
  <si>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</si>
  <si>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</si>
  <si>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</si>
  <si>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</si>
  <si>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</si>
  <si>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</si>
  <si>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</si>
  <si>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</si>
  <si>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</si>
  <si>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</si>
  <si>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</si>
  <si>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</si>
  <si>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</si>
  <si>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</si>
  <si>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</si>
  <si>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</si>
  <si>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</si>
  <si>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</si>
  <si>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</si>
  <si>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</si>
  <si>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</si>
  <si>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</si>
  <si>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</si>
  <si>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</si>
  <si>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</si>
  <si>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</si>
  <si>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</si>
  <si>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</si>
  <si>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</si>
  <si>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</si>
  <si>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</si>
  <si>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</si>
  <si>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</si>
  <si>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</si>
  <si>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</si>
  <si>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</si>
  <si>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</si>
  <si>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</si>
  <si>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</si>
  <si>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</si>
  <si>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</si>
  <si>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</si>
  <si>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</si>
  <si>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</si>
  <si>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</si>
  <si>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</si>
  <si>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</si>
  <si>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</si>
  <si>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</si>
  <si>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</si>
  <si>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</si>
  <si>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</si>
  <si>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</si>
  <si>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</si>
  <si>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</si>
  <si>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</si>
  <si>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</si>
  <si>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</si>
  <si>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</si>
  <si>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</si>
  <si>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</si>
  <si>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</si>
  <si>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</si>
  <si>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</si>
  <si>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</si>
  <si>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</si>
  <si>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</si>
  <si>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</si>
  <si>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</si>
  <si>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</si>
  <si>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</si>
  <si>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</si>
  <si>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</si>
  <si>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</si>
  <si>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</si>
  <si>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</si>
  <si>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</si>
  <si>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</si>
  <si>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</si>
  <si>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</si>
  <si>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</si>
  <si>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</si>
  <si>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</si>
  <si>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</si>
  <si>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</si>
  <si>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</si>
  <si>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</si>
  <si>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</si>
  <si>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</si>
  <si>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</si>
  <si>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</si>
  <si>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</si>
  <si>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</si>
  <si>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</si>
  <si>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</si>
  <si>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</si>
  <si>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</si>
  <si>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</si>
  <si>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</si>
  <si>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</si>
  <si>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</si>
  <si>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</si>
  <si>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</si>
  <si>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</si>
  <si>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</si>
  <si>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</si>
  <si>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</si>
  <si>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</si>
  <si>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</si>
  <si>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</si>
  <si>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</si>
  <si>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</si>
  <si>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</si>
  <si>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</si>
  <si>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</si>
  <si>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</si>
  <si>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</si>
  <si>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</si>
  <si>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</si>
  <si>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</si>
  <si>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</si>
  <si>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</si>
  <si>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</si>
  <si>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</si>
  <si>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</si>
  <si>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</si>
  <si>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</si>
  <si>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</si>
  <si>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</si>
  <si>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</si>
  <si>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</si>
  <si>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</si>
  <si>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</si>
  <si>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</si>
  <si>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</si>
  <si>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</si>
  <si>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</si>
  <si>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</si>
  <si>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</si>
  <si>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</si>
  <si>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</si>
  <si>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</si>
  <si>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</si>
  <si>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</si>
  <si>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</si>
  <si>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</si>
  <si>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</si>
  <si>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</si>
  <si>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</si>
  <si>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</si>
  <si>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</si>
  <si>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</si>
  <si>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</si>
  <si>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</si>
  <si>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</si>
  <si>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</si>
  <si>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</si>
  <si>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</si>
  <si>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</si>
  <si>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</si>
  <si>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</si>
  <si>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</si>
  <si>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</si>
  <si>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</si>
  <si>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</si>
  <si>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</si>
  <si>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</si>
  <si>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</si>
  <si>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</si>
  <si>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</si>
  <si>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</si>
  <si>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</si>
  <si>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</si>
  <si>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</si>
  <si>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</si>
  <si>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</si>
  <si>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</si>
  <si>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</si>
  <si>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</si>
  <si>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</si>
  <si>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</si>
  <si>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</si>
  <si>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</si>
  <si>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</si>
  <si>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</si>
  <si>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</si>
  <si>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</si>
  <si>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</si>
  <si>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</si>
  <si>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</si>
  <si>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</si>
  <si>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</si>
  <si>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</si>
  <si>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</si>
  <si>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</si>
  <si>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</si>
  <si>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</si>
  <si>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</si>
  <si>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</si>
  <si>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</si>
  <si>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</si>
  <si>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</si>
  <si>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</si>
  <si>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</si>
  <si>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</si>
  <si>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</si>
  <si>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</si>
  <si>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</si>
  <si>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</si>
  <si>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</si>
  <si>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</si>
  <si>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</si>
  <si>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</si>
  <si>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</si>
  <si>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</si>
  <si>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</si>
  <si>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</si>
  <si>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</si>
  <si>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</si>
  <si>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</si>
  <si>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</si>
  <si>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</si>
  <si>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</si>
  <si>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</si>
  <si>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</si>
  <si>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</si>
  <si>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</si>
  <si>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</si>
  <si>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</si>
  <si>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</si>
  <si>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</si>
  <si>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</si>
  <si>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</si>
  <si>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</si>
  <si>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</si>
  <si>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</si>
  <si>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</si>
  <si>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</si>
  <si>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</si>
  <si>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</si>
  <si>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</si>
  <si>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</si>
  <si>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</si>
  <si>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</si>
  <si>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</si>
  <si>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</si>
  <si>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</si>
  <si>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</si>
  <si>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</si>
  <si>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</si>
  <si>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</si>
  <si>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</si>
  <si>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</si>
  <si>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</si>
  <si>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</si>
  <si>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</si>
  <si>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</si>
  <si>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</si>
  <si>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</si>
  <si>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</si>
  <si>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</si>
  <si>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</si>
  <si>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</si>
  <si>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</si>
  <si>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</si>
  <si>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</si>
  <si>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</si>
  <si>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</si>
  <si>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</si>
  <si>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</si>
  <si>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</si>
  <si>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</si>
  <si>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</si>
  <si>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</si>
  <si>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</si>
  <si>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</si>
  <si>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</si>
  <si>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</si>
  <si>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</si>
  <si>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</si>
  <si>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</si>
  <si>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</si>
  <si>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</si>
  <si>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</si>
  <si>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</si>
  <si>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</si>
  <si>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</si>
  <si>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</si>
  <si>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</si>
  <si>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</si>
  <si>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</si>
  <si>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</si>
  <si>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</si>
  <si>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</si>
  <si>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</si>
  <si>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</si>
  <si>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</si>
  <si>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</si>
  <si>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</si>
  <si>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</si>
  <si>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</si>
  <si>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</si>
  <si>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</si>
  <si>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</si>
  <si>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</si>
  <si>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</si>
  <si>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</si>
  <si>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</si>
  <si>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</si>
  <si>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</si>
  <si>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</si>
  <si>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</si>
  <si>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</si>
  <si>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</si>
  <si>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</si>
  <si>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</si>
  <si>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</si>
  <si>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</si>
  <si>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</si>
  <si>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</si>
  <si>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</si>
  <si>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</si>
  <si>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</si>
  <si>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</si>
  <si>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</si>
  <si>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</si>
  <si>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</si>
  <si>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</si>
  <si>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</si>
  <si>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</si>
  <si>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</si>
  <si>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</si>
  <si>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</si>
  <si>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</si>
  <si>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</si>
  <si>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</si>
  <si>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</si>
  <si>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</si>
  <si>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</si>
  <si>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</si>
  <si>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</si>
  <si>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</si>
  <si>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</si>
  <si>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</si>
  <si>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</si>
  <si>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</si>
  <si>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</si>
  <si>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</si>
  <si>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</si>
  <si>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</si>
  <si>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</si>
  <si>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</si>
  <si>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</si>
  <si>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</si>
  <si>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</si>
  <si>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</si>
  <si>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</si>
  <si>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</si>
  <si>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</si>
  <si>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</si>
  <si>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</si>
  <si>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</si>
  <si>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</si>
  <si>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</si>
  <si>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</si>
  <si>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</si>
  <si>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</si>
  <si>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</si>
  <si>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</si>
  <si>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</si>
  <si>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</si>
  <si>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</si>
  <si>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</si>
  <si>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</si>
  <si>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</si>
  <si>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</si>
  <si>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</si>
  <si>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</si>
  <si>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</si>
  <si>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</si>
  <si>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</si>
  <si>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</si>
  <si>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</si>
  <si>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</si>
  <si>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</si>
  <si>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</si>
  <si>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</si>
  <si>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</si>
  <si>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</si>
  <si>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</si>
  <si>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</si>
  <si>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</si>
  <si>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</si>
  <si>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</si>
  <si>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</si>
  <si>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</si>
  <si>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</si>
  <si>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</si>
  <si>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</si>
  <si>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</si>
  <si>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</si>
  <si>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</si>
  <si>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</si>
  <si>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</si>
  <si>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</si>
  <si>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</si>
  <si>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</si>
  <si>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</si>
  <si>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</si>
  <si>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</si>
  <si>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</si>
  <si>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</si>
  <si>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</si>
  <si>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</si>
  <si>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</si>
  <si>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</si>
  <si>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</si>
  <si>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</si>
  <si>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</si>
  <si>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</si>
  <si>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</si>
  <si>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</si>
  <si>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</si>
  <si>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</si>
  <si>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</si>
  <si>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</si>
  <si>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</si>
  <si>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</si>
  <si>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</si>
  <si>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</si>
  <si>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</si>
  <si>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</si>
  <si>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</si>
  <si>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</si>
  <si>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</si>
  <si>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</si>
  <si>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</si>
  <si>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</si>
  <si>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</si>
  <si>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</si>
  <si>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</si>
  <si>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</si>
  <si>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</si>
  <si>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</si>
  <si>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</si>
  <si>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</si>
  <si>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</si>
  <si>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</si>
  <si>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</si>
  <si>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</si>
  <si>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</si>
  <si>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</si>
  <si>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</si>
  <si>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</si>
  <si>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</si>
  <si>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</si>
  <si>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</si>
  <si>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</si>
  <si>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</si>
  <si>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</si>
  <si>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</si>
  <si>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</si>
  <si>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</si>
  <si>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</si>
  <si>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</si>
  <si>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</si>
  <si>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</si>
  <si>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</si>
  <si>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</si>
  <si>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</si>
  <si>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</si>
  <si>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</si>
  <si>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</si>
  <si>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</si>
  <si>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</si>
  <si>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</si>
  <si>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</si>
  <si>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</si>
  <si>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</si>
  <si>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</si>
  <si>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</si>
  <si>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</si>
  <si>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</si>
  <si>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</si>
  <si>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</si>
  <si>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</si>
  <si>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</si>
  <si>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</si>
  <si>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</si>
  <si>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</si>
  <si>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</si>
  <si>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</si>
  <si>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</si>
  <si>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</si>
  <si>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</si>
  <si>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</si>
  <si>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</si>
  <si>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</si>
  <si>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</si>
  <si>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</si>
  <si>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</si>
  <si>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</si>
  <si>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</si>
  <si>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</si>
  <si>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</si>
  <si>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</si>
  <si>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</si>
  <si>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</si>
  <si>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</si>
  <si>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</si>
  <si>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</si>
  <si>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</si>
  <si>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</si>
  <si>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</si>
  <si>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</si>
  <si>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</si>
  <si>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</si>
  <si>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</si>
  <si>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</si>
  <si>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</si>
  <si>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</si>
  <si>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</si>
  <si>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</si>
  <si>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</si>
  <si>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</si>
  <si>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</si>
  <si>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</si>
  <si>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</si>
  <si>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</si>
  <si>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</si>
  <si>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</si>
  <si>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</si>
  <si>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</si>
  <si>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</si>
  <si>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</si>
  <si>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</si>
  <si>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</si>
  <si>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</si>
  <si>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</si>
  <si>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</si>
  <si>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</si>
  <si>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</si>
  <si>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</si>
  <si>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</si>
  <si>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</si>
  <si>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</si>
  <si>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</si>
  <si>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</si>
  <si>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</si>
  <si>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</si>
  <si>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</si>
  <si>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</si>
  <si>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</si>
  <si>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</si>
  <si>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</si>
  <si>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</si>
  <si>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</si>
  <si>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</si>
  <si>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</si>
  <si>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</si>
  <si>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</si>
  <si>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</si>
  <si>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</si>
  <si>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</si>
  <si>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</si>
  <si>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</si>
  <si>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</si>
  <si>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</si>
  <si>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</si>
  <si>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</si>
  <si>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</si>
  <si>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</si>
  <si>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</si>
  <si>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</si>
  <si>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</si>
  <si>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</si>
  <si>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</si>
  <si>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</si>
  <si>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</si>
  <si>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</si>
  <si>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</si>
  <si>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</si>
  <si>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</si>
  <si>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</si>
  <si>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</si>
  <si>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</si>
  <si>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</si>
  <si>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</si>
  <si>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</si>
  <si>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</si>
  <si>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</si>
  <si>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</si>
  <si>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</si>
  <si>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</si>
  <si>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</si>
  <si>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</si>
  <si>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</si>
  <si>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</si>
  <si>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</si>
  <si>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</si>
  <si>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</si>
  <si>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</si>
  <si>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</si>
  <si>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</si>
  <si>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</si>
  <si>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</si>
  <si>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</si>
  <si>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</si>
  <si>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</si>
  <si>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</si>
  <si>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</si>
  <si>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</si>
  <si>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</si>
  <si>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</si>
  <si>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</si>
  <si>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</si>
  <si>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</si>
  <si>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</si>
  <si>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</si>
  <si>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</si>
  <si>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</si>
  <si>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</si>
  <si>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</si>
  <si>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</si>
  <si>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</si>
  <si>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</si>
  <si>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</si>
  <si>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</si>
  <si>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</si>
  <si>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</si>
  <si>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</si>
  <si>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</si>
  <si>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</si>
  <si>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</si>
  <si>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</si>
  <si>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</si>
  <si>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</si>
  <si>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</si>
  <si>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</si>
  <si>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</si>
  <si>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</si>
  <si>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</si>
  <si>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</si>
  <si>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</si>
  <si>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</si>
  <si>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</si>
  <si>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</si>
  <si>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</si>
  <si>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</si>
  <si>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</si>
  <si>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</si>
  <si>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</si>
  <si>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</si>
  <si>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</si>
  <si>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</si>
  <si>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</si>
  <si>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</si>
  <si>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</si>
  <si>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</si>
  <si>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</si>
  <si>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</si>
  <si>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</si>
  <si>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</si>
  <si>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</si>
  <si>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</si>
  <si>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</si>
  <si>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</si>
  <si>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</si>
  <si>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</si>
  <si>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</si>
  <si>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</si>
  <si>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</si>
  <si>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</si>
  <si>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</si>
  <si>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</si>
  <si>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</si>
  <si>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</si>
  <si>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</si>
  <si>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</si>
  <si>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</si>
  <si>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</si>
  <si>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</si>
  <si>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</si>
  <si>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</si>
  <si>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</si>
  <si>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</si>
  <si>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</si>
  <si>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</si>
  <si>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</si>
  <si>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</si>
  <si>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</si>
  <si>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</si>
  <si>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</si>
  <si>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</si>
  <si>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</si>
  <si>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</si>
  <si>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</si>
  <si>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</si>
  <si>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</si>
  <si>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</si>
  <si>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</si>
  <si>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</si>
  <si>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</si>
  <si>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</si>
  <si>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</si>
  <si>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</si>
  <si>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</si>
  <si>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</si>
  <si>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</si>
  <si>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</si>
  <si>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</si>
  <si>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</si>
  <si>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</si>
  <si>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</si>
  <si>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</si>
  <si>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</si>
  <si>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</si>
  <si>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</si>
  <si>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</si>
  <si>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</si>
  <si>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</si>
  <si>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</si>
  <si>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</si>
  <si>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</si>
  <si>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</si>
  <si>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</si>
  <si>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</si>
  <si>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</si>
  <si>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</si>
  <si>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</si>
  <si>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</si>
  <si>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</si>
  <si>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</si>
  <si>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</si>
  <si>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</si>
  <si>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</si>
  <si>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</si>
  <si>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</si>
  <si>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</si>
  <si>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</si>
  <si>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</si>
  <si>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</si>
  <si>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</si>
  <si>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</si>
  <si>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</si>
  <si>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</si>
  <si>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</si>
  <si>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</si>
  <si>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</si>
  <si>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</si>
  <si>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</si>
  <si>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</si>
  <si>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</si>
  <si>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</si>
  <si>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</si>
  <si>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</si>
  <si>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</si>
  <si>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</si>
  <si>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</si>
  <si>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</si>
  <si>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</si>
  <si>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</si>
  <si>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</si>
  <si>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</si>
  <si>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</si>
  <si>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</si>
  <si>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</si>
  <si>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</si>
  <si>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</si>
  <si>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</si>
  <si>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</si>
  <si>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</si>
  <si>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</si>
  <si>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</si>
  <si>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</si>
  <si>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</si>
  <si>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</si>
  <si>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</si>
  <si>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</si>
  <si>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</si>
  <si>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</si>
  <si>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</si>
  <si>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</si>
  <si>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</si>
  <si>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</si>
  <si>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</si>
  <si>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</si>
  <si>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</si>
  <si>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</si>
  <si>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</si>
  <si>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</si>
  <si>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</si>
  <si>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</si>
  <si>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</si>
  <si>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</si>
  <si>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</si>
  <si>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</si>
  <si>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</si>
  <si>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</si>
  <si>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</si>
  <si>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</si>
  <si>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</si>
  <si>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</si>
  <si>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</si>
  <si>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</si>
  <si>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</si>
  <si>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</si>
  <si>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</si>
  <si>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</si>
  <si>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</si>
  <si>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</si>
  <si>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</si>
  <si>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</si>
  <si>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</si>
  <si>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</si>
  <si>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</si>
  <si>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</si>
  <si>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</si>
  <si>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</si>
  <si>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</si>
  <si>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</si>
  <si>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</si>
  <si>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</si>
  <si>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</si>
  <si>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</si>
  <si>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</si>
  <si>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</si>
  <si>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</si>
  <si>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</si>
  <si>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</si>
  <si>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</si>
  <si>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</si>
  <si>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</si>
  <si>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</si>
  <si>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</si>
  <si>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</si>
  <si>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</si>
  <si>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</si>
  <si>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</si>
  <si>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</si>
  <si>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</si>
  <si>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</si>
  <si>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</si>
  <si>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</si>
  <si>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</si>
  <si>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</si>
  <si>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</si>
  <si>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</si>
  <si>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</si>
  <si>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</si>
  <si>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</si>
  <si>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</si>
  <si>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</si>
  <si>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</si>
  <si>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</si>
  <si>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</si>
  <si>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</si>
  <si>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</si>
  <si>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</si>
  <si>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</si>
  <si>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</si>
  <si>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</si>
  <si>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</si>
  <si>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</si>
  <si>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</si>
  <si>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</si>
  <si>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</si>
  <si>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</si>
  <si>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</si>
  <si>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</si>
  <si>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</si>
  <si>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</si>
  <si>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</si>
  <si>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</si>
  <si>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</si>
  <si>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</si>
  <si>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</si>
  <si>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</si>
  <si>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</si>
  <si>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</si>
  <si>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</si>
  <si>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</si>
  <si>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</si>
  <si>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</si>
  <si>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</si>
  <si>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</si>
  <si>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</si>
  <si>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</si>
  <si>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</si>
  <si>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</si>
  <si>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</si>
  <si>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</si>
  <si>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</si>
  <si>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</si>
  <si>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</si>
  <si>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</si>
  <si>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</si>
  <si>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</si>
  <si>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</si>
  <si>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</si>
  <si>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</si>
  <si>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</si>
  <si>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</si>
  <si>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</si>
  <si>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</si>
  <si>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</si>
  <si>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</si>
  <si>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</si>
  <si>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</si>
  <si>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</si>
  <si>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</si>
  <si>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</si>
  <si>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</si>
  <si>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</si>
  <si>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</si>
  <si>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</si>
  <si>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</si>
  <si>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</si>
  <si>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</si>
  <si>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</si>
  <si>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</si>
  <si>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</si>
  <si>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</si>
  <si>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</si>
  <si>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</si>
  <si>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</si>
  <si>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</si>
  <si>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</si>
  <si>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</si>
  <si>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</si>
  <si>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</si>
  <si>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</si>
  <si>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</si>
  <si>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</si>
  <si>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</si>
  <si>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</si>
  <si>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</si>
  <si>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</si>
  <si>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</si>
  <si>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</si>
  <si>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</si>
  <si>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</si>
  <si>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</si>
  <si>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</si>
  <si>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</si>
  <si>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</si>
  <si>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</si>
  <si>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</si>
  <si>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</si>
  <si>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</si>
  <si>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</si>
  <si>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</si>
  <si>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</si>
  <si>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</si>
  <si>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</si>
  <si>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</si>
  <si>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</si>
  <si>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</si>
  <si>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</si>
  <si>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</si>
  <si>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</si>
  <si>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</si>
  <si>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</si>
  <si>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</si>
  <si>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</si>
  <si>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</si>
  <si>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</si>
  <si>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</si>
  <si>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</si>
  <si>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</si>
  <si>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</si>
  <si>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</si>
  <si>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</si>
  <si>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</si>
  <si>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</si>
  <si>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</si>
  <si>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</si>
  <si>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</si>
  <si>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</si>
  <si>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</si>
  <si>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</si>
  <si>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</si>
  <si>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</si>
  <si>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</si>
  <si>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</si>
  <si>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</si>
  <si>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</si>
  <si>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</si>
  <si>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</si>
  <si>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</si>
  <si>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</si>
  <si>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</si>
  <si>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</si>
  <si>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</si>
  <si>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</si>
  <si>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</si>
  <si>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</si>
  <si>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</si>
  <si>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</si>
  <si>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</si>
  <si>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</si>
  <si>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</si>
  <si>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</si>
  <si>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</si>
  <si>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</si>
  <si>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</si>
  <si>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</si>
  <si>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</si>
  <si>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</si>
  <si>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</si>
  <si>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</si>
  <si>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</si>
  <si>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</si>
  <si>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</si>
  <si>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</si>
  <si>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</si>
  <si>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</si>
  <si>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</si>
  <si>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</si>
  <si>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</si>
  <si>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</si>
  <si>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</si>
  <si>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</si>
  <si>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</si>
  <si>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</si>
  <si>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</si>
  <si>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</si>
  <si>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</si>
  <si>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</si>
  <si>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</si>
  <si>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</si>
  <si>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</si>
  <si>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</si>
  <si>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</si>
  <si>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</si>
  <si>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</si>
  <si>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</si>
  <si>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</si>
  <si>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</si>
  <si>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</si>
  <si>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</si>
  <si>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</si>
  <si>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</si>
  <si>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</si>
  <si>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</si>
  <si>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</si>
  <si>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</si>
  <si>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</si>
  <si>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</si>
  <si>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</si>
  <si>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</si>
  <si>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</si>
  <si>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</si>
  <si>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</si>
  <si>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</si>
  <si>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</si>
  <si>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</si>
  <si>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</si>
  <si>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</si>
  <si>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</si>
  <si>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</si>
  <si>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</si>
  <si>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</si>
  <si>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</si>
  <si>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</si>
  <si>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</si>
  <si>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</si>
  <si>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</si>
  <si>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</si>
  <si>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</si>
  <si>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</si>
  <si>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</si>
  <si>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</si>
  <si>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</si>
  <si>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</si>
  <si>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</si>
  <si>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</si>
  <si>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</si>
  <si>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</si>
  <si>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</si>
  <si>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</si>
  <si>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</si>
  <si>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</si>
  <si>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</si>
  <si>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</si>
  <si>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</si>
  <si>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</si>
  <si>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</si>
  <si>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</si>
  <si>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</si>
  <si>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</si>
  <si>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</si>
  <si>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</si>
  <si>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</si>
  <si>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</si>
  <si>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</si>
  <si>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</si>
  <si>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</si>
  <si>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</si>
  <si>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</si>
  <si>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</si>
  <si>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</si>
  <si>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</si>
  <si>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</si>
  <si>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</si>
  <si>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</si>
  <si>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</si>
  <si>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</si>
  <si>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</si>
  <si>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</si>
  <si>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</si>
  <si>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</si>
  <si>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</si>
  <si>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</si>
  <si>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</si>
  <si>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</si>
  <si>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</si>
  <si>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</si>
  <si>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</si>
  <si>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</si>
  <si>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</si>
  <si>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</si>
  <si>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</si>
  <si>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</si>
  <si>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</si>
  <si>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</si>
  <si>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</si>
  <si>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</si>
  <si>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</si>
  <si>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</si>
  <si>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</si>
  <si>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</si>
  <si>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</si>
  <si>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</si>
  <si>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</si>
  <si>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</si>
  <si>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</si>
  <si>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</si>
  <si>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</si>
  <si>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</si>
  <si>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</si>
  <si>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</si>
  <si>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</si>
  <si>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</si>
  <si>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</si>
  <si>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</si>
  <si>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</si>
  <si>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</si>
  <si>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</si>
  <si>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</si>
  <si>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</si>
  <si>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</si>
  <si>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</si>
  <si>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</si>
  <si>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</si>
  <si>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</si>
  <si>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</si>
  <si>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</si>
  <si>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</si>
  <si>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</si>
  <si>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</si>
  <si>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</si>
  <si>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</si>
  <si>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</si>
  <si>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</si>
  <si>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</si>
  <si>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</si>
  <si>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</si>
  <si>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</si>
  <si>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</si>
  <si>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</si>
  <si>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</si>
  <si>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</si>
  <si>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</si>
  <si>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</si>
  <si>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</si>
  <si>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</si>
  <si>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</si>
  <si>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</si>
  <si>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</si>
  <si>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</si>
  <si>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</si>
  <si>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</si>
  <si>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</si>
  <si>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</si>
  <si>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</si>
  <si>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</si>
  <si>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</si>
  <si>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</si>
  <si>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</si>
  <si>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</si>
  <si>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</si>
  <si>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</si>
  <si>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</si>
  <si>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</si>
  <si>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</si>
  <si>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</si>
  <si>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</si>
  <si>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</si>
  <si>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</si>
  <si>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</si>
  <si>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</si>
  <si>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</si>
  <si>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</si>
  <si>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</si>
  <si>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</si>
  <si>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</si>
  <si>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</si>
  <si>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</si>
  <si>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</si>
  <si>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</si>
  <si>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</si>
  <si>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</si>
  <si>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</si>
  <si>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</si>
  <si>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</si>
  <si>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</si>
  <si>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</si>
  <si>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</si>
  <si>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</si>
  <si>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</si>
  <si>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</si>
  <si>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</si>
  <si>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</si>
  <si>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</si>
  <si>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</si>
  <si>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</si>
  <si>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</si>
  <si>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</si>
  <si>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</si>
  <si>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</si>
  <si>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</si>
  <si>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</si>
  <si>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</si>
  <si>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</si>
  <si>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</si>
  <si>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</si>
  <si>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</si>
  <si>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</si>
  <si>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</si>
  <si>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</si>
  <si>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</si>
  <si>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</si>
  <si>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</si>
  <si>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</si>
  <si>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</si>
  <si>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</si>
  <si>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</si>
  <si>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</si>
  <si>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</si>
  <si>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</si>
  <si>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</si>
  <si>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</si>
  <si>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</si>
  <si>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</si>
  <si>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</si>
  <si>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</si>
  <si>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</si>
  <si>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</si>
  <si>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</si>
  <si>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</si>
  <si>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</si>
  <si>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</si>
  <si>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</si>
  <si>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</si>
  <si>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</si>
  <si>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</si>
  <si>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</si>
  <si>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</si>
  <si>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</si>
  <si>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</si>
  <si>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</si>
  <si>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</si>
  <si>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</si>
  <si>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</si>
  <si>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</si>
  <si>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</si>
  <si>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</si>
  <si>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</si>
  <si>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</si>
  <si>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</si>
  <si>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</si>
  <si>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</si>
  <si>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</si>
  <si>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</si>
  <si>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</si>
  <si>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</si>
  <si>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</si>
  <si>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</si>
  <si>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</si>
  <si>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</si>
  <si>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</si>
  <si>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</si>
  <si>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</si>
  <si>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</si>
  <si>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</si>
  <si>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</si>
  <si>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</si>
  <si>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</si>
  <si>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</si>
  <si>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</si>
  <si>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</si>
  <si>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</si>
  <si>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</si>
  <si>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</si>
  <si>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</si>
  <si>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</si>
  <si>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</si>
  <si>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</si>
  <si>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</si>
  <si>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</si>
  <si>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</si>
  <si>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</si>
  <si>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</si>
  <si>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</si>
  <si>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</si>
  <si>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</si>
  <si>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</si>
  <si>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</si>
  <si>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</si>
  <si>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</si>
  <si>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</si>
  <si>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</si>
  <si>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</si>
  <si>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</si>
  <si>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</si>
  <si>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</si>
  <si>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</si>
  <si>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</si>
  <si>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</si>
  <si>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</si>
  <si>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</si>
  <si>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</si>
  <si>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</si>
  <si>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</si>
  <si>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</si>
  <si>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</si>
  <si>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</si>
  <si>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</si>
  <si>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</si>
  <si>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</si>
  <si>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</si>
  <si>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</si>
  <si>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</si>
  <si>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</si>
  <si>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</si>
  <si>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</si>
  <si>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</si>
  <si>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</si>
  <si>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</si>
  <si>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</si>
  <si>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</si>
  <si>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</si>
  <si>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</si>
  <si>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</si>
  <si>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</si>
  <si>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</si>
  <si>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</si>
  <si>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</si>
  <si>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</si>
  <si>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</si>
  <si>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</si>
  <si>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</si>
  <si>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</si>
  <si>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</si>
  <si>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</si>
  <si>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</si>
  <si>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</si>
  <si>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</si>
  <si>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</si>
  <si>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</si>
  <si>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</si>
  <si>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</si>
  <si>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</si>
  <si>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</si>
  <si>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</si>
  <si>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</si>
  <si>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</si>
  <si>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</si>
  <si>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</si>
  <si>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</si>
  <si>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</si>
  <si>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</si>
  <si>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</si>
  <si>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</si>
  <si>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</si>
  <si>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</si>
  <si>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</si>
  <si>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</si>
  <si>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</si>
  <si>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</si>
  <si>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</si>
  <si>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</si>
  <si>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</si>
  <si>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</si>
  <si>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</si>
  <si>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</si>
  <si>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</si>
  <si>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</si>
  <si>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</si>
  <si>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</si>
  <si>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</si>
  <si>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</si>
  <si>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</si>
  <si>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</si>
  <si>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</si>
  <si>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</si>
  <si>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</si>
  <si>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</si>
  <si>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</si>
  <si>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</si>
  <si>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</si>
  <si>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</si>
  <si>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</si>
  <si>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</si>
  <si>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</si>
  <si>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</si>
  <si>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</si>
  <si>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</si>
  <si>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</si>
  <si>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</si>
  <si>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</si>
  <si>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</si>
  <si>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</si>
  <si>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</si>
  <si>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</si>
  <si>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</si>
  <si>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</si>
  <si>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</si>
  <si>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</si>
  <si>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</si>
  <si>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</si>
  <si>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</si>
  <si>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</si>
  <si>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</si>
  <si>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</si>
  <si>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</si>
  <si>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</si>
  <si>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</si>
  <si>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</si>
  <si>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</si>
  <si>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</si>
  <si>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</si>
  <si>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</si>
  <si>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</si>
  <si>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</si>
  <si>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</si>
  <si>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</si>
  <si>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</si>
  <si>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</si>
  <si>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</si>
  <si>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</si>
  <si>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</si>
  <si>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</si>
  <si>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</si>
  <si>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</si>
  <si>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</si>
  <si>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</si>
  <si>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</si>
  <si>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</si>
  <si>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</si>
  <si>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</si>
  <si>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</si>
  <si>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</si>
  <si>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</si>
  <si>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</si>
  <si>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</si>
  <si>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</si>
  <si>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</si>
  <si>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</si>
  <si>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</si>
  <si>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</si>
  <si>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</si>
  <si>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</si>
  <si>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</si>
  <si>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</si>
  <si>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</si>
  <si>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</si>
  <si>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</si>
  <si>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</si>
  <si>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</si>
  <si>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</si>
  <si>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</si>
  <si>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</si>
  <si>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</si>
  <si>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</si>
  <si>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</si>
  <si>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</si>
  <si>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</si>
  <si>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</si>
  <si>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</si>
  <si>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</si>
  <si>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</si>
  <si>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</si>
  <si>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</si>
  <si>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</si>
  <si>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</si>
  <si>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</si>
  <si>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</si>
  <si>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</si>
  <si>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</si>
  <si>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</si>
  <si>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</si>
  <si>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</si>
  <si>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</si>
  <si>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</si>
  <si>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</si>
  <si>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</si>
  <si>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</si>
  <si>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</si>
  <si>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</si>
  <si>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</si>
  <si>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</si>
  <si>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</si>
  <si>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</si>
  <si>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</si>
  <si>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</si>
  <si>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</si>
  <si>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</si>
  <si>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</si>
  <si>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</si>
  <si>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</si>
  <si>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</si>
  <si>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</si>
  <si>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</si>
  <si>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</si>
  <si>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</si>
  <si>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</si>
  <si>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</si>
  <si>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</si>
  <si>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</si>
  <si>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</si>
  <si>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</si>
  <si>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</si>
  <si>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</si>
  <si>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</si>
  <si>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</si>
  <si>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</si>
  <si>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</si>
  <si>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</si>
  <si>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</si>
  <si>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</si>
  <si>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</si>
  <si>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</si>
  <si>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</si>
  <si>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</si>
  <si>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</si>
  <si>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</si>
  <si>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</si>
  <si>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</si>
  <si>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</si>
  <si>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</si>
  <si>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</si>
  <si>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</si>
  <si>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</si>
  <si>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</si>
  <si>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</si>
  <si>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</si>
  <si>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</si>
  <si>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</si>
  <si>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</si>
  <si>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</si>
  <si>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</si>
  <si>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</si>
  <si>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</si>
  <si>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</si>
  <si>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</si>
  <si>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</si>
  <si>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</si>
  <si>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</si>
  <si>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</si>
  <si>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</si>
  <si>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</si>
  <si>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</si>
  <si>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</si>
  <si>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</si>
  <si>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</si>
  <si>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</si>
  <si>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</si>
  <si>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</si>
  <si>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</si>
  <si>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</si>
  <si>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</si>
  <si>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</si>
  <si>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</si>
  <si>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</si>
  <si>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</si>
  <si>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</si>
  <si>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</si>
  <si>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</si>
  <si>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</si>
  <si>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</si>
  <si>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</si>
  <si>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</si>
  <si>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</si>
  <si>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</si>
  <si>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</si>
  <si>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</si>
  <si>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</si>
  <si>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</si>
  <si>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</si>
  <si>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</si>
  <si>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</si>
  <si>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</si>
  <si>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</si>
  <si>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</si>
  <si>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</si>
  <si>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</si>
  <si>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</si>
  <si>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</si>
  <si>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</si>
  <si>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</si>
  <si>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</si>
  <si>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</si>
  <si>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</si>
  <si>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</si>
  <si>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</si>
  <si>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</si>
  <si>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</si>
  <si>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</si>
  <si>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</si>
  <si>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</si>
  <si>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</si>
  <si>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</si>
  <si>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</si>
  <si>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</si>
  <si>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</si>
  <si>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</si>
  <si>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</si>
  <si>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</si>
  <si>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</si>
  <si>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</si>
  <si>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</si>
  <si>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</si>
  <si>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</si>
  <si>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</si>
  <si>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</si>
  <si>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</si>
  <si>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</si>
  <si>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</si>
  <si>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</si>
  <si>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</si>
  <si>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</si>
  <si>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</si>
  <si>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</si>
  <si>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</si>
  <si>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</si>
  <si>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</si>
  <si>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</si>
  <si>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</si>
  <si>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</si>
  <si>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</si>
  <si>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</si>
  <si>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</si>
  <si>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</si>
  <si>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</si>
  <si>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</si>
  <si>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</si>
  <si>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</si>
  <si>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</si>
  <si>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</si>
  <si>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</si>
  <si>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</si>
  <si>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</si>
  <si>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</si>
  <si>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</si>
  <si>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</si>
  <si>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</si>
  <si>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</si>
  <si>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</si>
  <si>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</si>
  <si>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</si>
  <si>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</si>
  <si>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</si>
  <si>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</si>
  <si>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</si>
  <si>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</si>
  <si>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</si>
  <si>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</si>
  <si>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</si>
  <si>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</si>
  <si>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</si>
  <si>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</si>
  <si>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</si>
  <si>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</si>
  <si>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</si>
  <si>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</si>
  <si>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</si>
  <si>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</si>
  <si>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</si>
  <si>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</si>
  <si>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</si>
  <si>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</si>
  <si>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</si>
  <si>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</si>
  <si>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</si>
  <si>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</si>
  <si>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</si>
  <si>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</si>
  <si>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</si>
  <si>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</si>
  <si>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</si>
  <si>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</si>
  <si>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</si>
  <si>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</si>
  <si>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</si>
  <si>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</si>
  <si>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</si>
  <si>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</si>
  <si>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</si>
  <si>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</si>
  <si>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</si>
  <si>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</si>
  <si>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</si>
  <si>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</si>
  <si>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</si>
  <si>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</si>
  <si>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</si>
  <si>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</si>
  <si>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</si>
  <si>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</si>
  <si>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</si>
  <si>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</si>
  <si>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</si>
  <si>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</si>
  <si>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</si>
  <si>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</si>
  <si>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</si>
  <si>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</si>
  <si>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</si>
  <si>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</si>
  <si>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</si>
  <si>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</si>
  <si>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</si>
  <si>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</si>
  <si>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</si>
  <si>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</si>
  <si>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</si>
  <si>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</si>
  <si>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</si>
  <si>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</si>
  <si>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</si>
  <si>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</si>
  <si>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</si>
  <si>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</si>
  <si>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</si>
  <si>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</si>
  <si>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</si>
  <si>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</si>
  <si>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</si>
  <si>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</si>
  <si>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</si>
  <si>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</si>
  <si>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</si>
  <si>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</si>
  <si>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</si>
  <si>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</si>
  <si>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</si>
  <si>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</si>
  <si>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</si>
  <si>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</si>
  <si>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</si>
  <si>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</si>
  <si>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</si>
  <si>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</si>
  <si>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</si>
  <si>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</si>
  <si>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</si>
  <si>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</si>
  <si>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</si>
  <si>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</si>
  <si>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</si>
  <si>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</si>
  <si>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</si>
  <si>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</si>
  <si>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</si>
  <si>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</si>
  <si>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</si>
  <si>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</si>
  <si>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</si>
  <si>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</si>
  <si>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</si>
  <si>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</si>
  <si>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</si>
  <si>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</si>
  <si>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</si>
  <si>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</si>
  <si>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</si>
  <si>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</si>
  <si>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</si>
  <si>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</si>
  <si>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</si>
  <si>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</si>
  <si>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</si>
  <si>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</si>
  <si>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</si>
  <si>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</si>
  <si>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</si>
  <si>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</si>
  <si>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</si>
  <si>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</si>
  <si>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</si>
  <si>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</si>
  <si>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</si>
  <si>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</si>
  <si>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</si>
  <si>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</si>
  <si>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</si>
  <si>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</si>
  <si>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</si>
  <si>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</si>
  <si>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</si>
  <si>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</si>
  <si>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</si>
  <si>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</si>
  <si>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</si>
  <si>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</si>
  <si>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</si>
  <si>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</si>
  <si>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</si>
  <si>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</si>
  <si>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</si>
  <si>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</si>
  <si>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</si>
  <si>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</si>
  <si>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</si>
  <si>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</si>
  <si>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</si>
  <si>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</si>
  <si>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</si>
  <si>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</si>
  <si>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</si>
  <si>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</si>
  <si>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</si>
  <si>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</si>
  <si>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</si>
  <si>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</si>
  <si>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</si>
  <si>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</si>
  <si>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</si>
  <si>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</si>
  <si>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</si>
  <si>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</si>
  <si>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</si>
  <si>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</si>
  <si>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</si>
  <si>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</si>
  <si>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</si>
  <si>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</si>
  <si>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</si>
  <si>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</si>
  <si>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</si>
  <si>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</si>
  <si>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</si>
  <si>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</si>
  <si>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</si>
  <si>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</si>
  <si>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</si>
  <si>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</si>
  <si>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</si>
  <si>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</si>
  <si>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</si>
  <si>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</si>
  <si>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</si>
  <si>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</si>
  <si>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</si>
  <si>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</si>
  <si>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</si>
  <si>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</si>
  <si>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</si>
  <si>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</si>
  <si>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</si>
  <si>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</si>
  <si>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</si>
  <si>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</si>
  <si>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</si>
  <si>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</si>
  <si>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</si>
  <si>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</si>
  <si>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</si>
  <si>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</si>
  <si>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</si>
  <si>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</si>
  <si>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</si>
  <si>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</si>
  <si>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</si>
  <si>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</si>
  <si>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</si>
  <si>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</si>
  <si>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</si>
  <si>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</si>
  <si>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</si>
  <si>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</si>
  <si>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</si>
  <si>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</si>
  <si>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</si>
  <si>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</si>
  <si>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</si>
  <si>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</si>
  <si>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</si>
  <si>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</si>
  <si>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</si>
  <si>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</si>
  <si>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</si>
  <si>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</si>
  <si>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</si>
  <si>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</si>
  <si>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</si>
  <si>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</si>
  <si>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</si>
  <si>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</si>
  <si>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</si>
  <si>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</si>
  <si>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</si>
  <si>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</si>
  <si>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</si>
  <si>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</si>
  <si>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</si>
  <si>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</si>
  <si>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</si>
  <si>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</si>
  <si>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</si>
  <si>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</si>
  <si>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</si>
  <si>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</si>
  <si>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</si>
  <si>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</si>
  <si>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</si>
  <si>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</si>
  <si>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</si>
  <si>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</si>
  <si>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</si>
  <si>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</si>
  <si>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</si>
  <si>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</si>
  <si>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</si>
  <si>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</si>
  <si>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</si>
  <si>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</si>
  <si>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</si>
  <si>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</si>
  <si>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</si>
  <si>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</si>
  <si>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</si>
  <si>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</si>
  <si>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</si>
  <si>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</si>
  <si>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</si>
  <si>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</si>
  <si>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</si>
  <si>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</si>
  <si>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</si>
  <si>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</si>
  <si>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</si>
  <si>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</si>
  <si>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</si>
  <si>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</si>
  <si>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</si>
  <si>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</si>
  <si>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</si>
  <si>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</si>
  <si>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</si>
  <si>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</si>
  <si>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</si>
  <si>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</si>
  <si>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</si>
  <si>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</si>
  <si>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</si>
  <si>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</si>
  <si>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</si>
  <si>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</si>
  <si>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</si>
  <si>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</si>
  <si>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</si>
  <si>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</si>
  <si>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</si>
  <si>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</si>
  <si>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</si>
  <si>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</si>
  <si>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</si>
  <si>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</si>
  <si>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</si>
  <si>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</si>
  <si>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</si>
  <si>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</si>
  <si>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</si>
  <si>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</si>
  <si>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</si>
  <si>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</si>
  <si>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</si>
  <si>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</si>
  <si>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</si>
  <si>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</si>
  <si>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</si>
  <si>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</si>
  <si>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</si>
  <si>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</si>
  <si>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</si>
  <si>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</si>
  <si>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</si>
  <si>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</si>
  <si>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</si>
  <si>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</si>
  <si>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</si>
  <si>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</si>
  <si>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</si>
  <si>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</si>
  <si>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</si>
  <si>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</si>
  <si>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</si>
  <si>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</si>
  <si>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</si>
  <si>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</si>
  <si>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</si>
  <si>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</si>
  <si>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</si>
  <si>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</si>
  <si>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</si>
  <si>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</si>
  <si>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</si>
  <si>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</si>
  <si>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</si>
  <si>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</si>
  <si>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</si>
  <si>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</si>
  <si>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</si>
  <si>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</si>
  <si>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</si>
  <si>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</si>
  <si>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</si>
  <si>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</si>
  <si>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</si>
  <si>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</si>
  <si>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</si>
  <si>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</si>
  <si>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</si>
  <si>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</si>
  <si>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</si>
  <si>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</si>
  <si>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</si>
  <si>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</si>
  <si>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</si>
  <si>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</si>
  <si>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</si>
  <si>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</si>
  <si>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</si>
  <si>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</si>
  <si>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</si>
  <si>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</si>
  <si>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</si>
  <si>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</si>
  <si>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</si>
  <si>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</si>
  <si>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</si>
  <si>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</si>
  <si>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</si>
  <si>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</si>
  <si>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</si>
  <si>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</si>
  <si>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</si>
  <si>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</si>
  <si>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</si>
  <si>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</si>
  <si>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</si>
  <si>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</si>
  <si>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</si>
  <si>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</si>
  <si>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</si>
  <si>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</si>
  <si>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</si>
  <si>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</si>
  <si>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</si>
  <si>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</si>
  <si>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</si>
  <si>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</si>
  <si>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</si>
  <si>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</si>
  <si>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</si>
  <si>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</si>
  <si>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</si>
  <si>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</si>
  <si>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</si>
  <si>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</si>
  <si>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</si>
  <si>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</si>
  <si>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</si>
  <si>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</si>
  <si>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</si>
  <si>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</si>
  <si>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</si>
  <si>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</si>
  <si>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</si>
  <si>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</si>
  <si>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</si>
  <si>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</si>
  <si>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</si>
  <si>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</si>
  <si>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</si>
  <si>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</si>
  <si>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</si>
  <si>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</si>
  <si>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</si>
  <si>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</si>
  <si>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</si>
  <si>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</si>
  <si>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</si>
  <si>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</si>
  <si>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</si>
  <si>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</si>
  <si>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</si>
  <si>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</si>
  <si>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</si>
  <si>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</si>
  <si>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</si>
  <si>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</si>
  <si>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</si>
  <si>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</si>
  <si>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</si>
  <si>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</si>
  <si>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</si>
  <si>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</si>
  <si>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</si>
  <si>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</si>
  <si>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</si>
  <si>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</si>
  <si>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</si>
  <si>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</si>
  <si>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</si>
  <si>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</si>
  <si>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</si>
  <si>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</si>
  <si>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</si>
  <si>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</si>
  <si>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</si>
  <si>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</si>
  <si>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</si>
  <si>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</si>
  <si>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</si>
  <si>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</si>
  <si>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</si>
  <si>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</si>
  <si>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</si>
  <si>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</si>
  <si>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</si>
  <si>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</si>
  <si>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</si>
  <si>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</si>
  <si>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</si>
  <si>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</si>
  <si>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</si>
  <si>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</si>
  <si>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</si>
  <si>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</si>
  <si>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</si>
  <si>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</si>
  <si>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</si>
  <si>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</si>
  <si>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</si>
  <si>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</si>
  <si>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</si>
  <si>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</si>
  <si>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</si>
  <si>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</si>
  <si>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</si>
  <si>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</si>
  <si>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</si>
  <si>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</si>
  <si>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</si>
  <si>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</si>
  <si>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</si>
  <si>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</si>
  <si>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</si>
  <si>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</si>
  <si>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</si>
  <si>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</si>
  <si>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</si>
  <si>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</si>
  <si>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</si>
  <si>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</si>
  <si>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</si>
  <si>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</si>
  <si>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</si>
  <si>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</si>
  <si>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</si>
  <si>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</si>
  <si>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</si>
  <si>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</si>
  <si>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</si>
  <si>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</si>
  <si>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</si>
  <si>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</si>
  <si>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</si>
  <si>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</si>
  <si>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</si>
  <si>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</si>
  <si>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</si>
  <si>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</si>
  <si>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</si>
  <si>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</si>
  <si>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</si>
  <si>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</si>
  <si>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</si>
  <si>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</si>
  <si>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</si>
  <si>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</si>
  <si>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</si>
  <si>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</si>
  <si>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</si>
  <si>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</si>
  <si>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</si>
  <si>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</si>
  <si>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</si>
  <si>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</si>
  <si>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</si>
  <si>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</si>
  <si>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</si>
  <si>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</si>
  <si>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</si>
  <si>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</si>
  <si>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</si>
  <si>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</si>
  <si>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</si>
  <si>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</si>
  <si>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</si>
  <si>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</si>
  <si>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</si>
  <si>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</si>
  <si>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</si>
  <si>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</si>
  <si>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</si>
  <si>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</si>
  <si>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</si>
  <si>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</si>
  <si>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</si>
  <si>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</si>
  <si>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</si>
  <si>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</si>
  <si>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</si>
  <si>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</si>
  <si>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</si>
  <si>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</si>
  <si>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</si>
  <si>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</si>
  <si>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</si>
  <si>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</si>
  <si>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</si>
  <si>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</si>
  <si>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</si>
  <si>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</si>
  <si>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</si>
  <si>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</si>
  <si>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</si>
  <si>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</si>
  <si>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</si>
  <si>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</si>
  <si>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</si>
  <si>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</si>
  <si>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</si>
  <si>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</si>
  <si>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</si>
  <si>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</si>
  <si>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</si>
  <si>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</si>
  <si>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</si>
  <si>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</si>
  <si>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</si>
  <si>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</si>
  <si>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</si>
  <si>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</si>
  <si>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</si>
  <si>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</si>
  <si>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</si>
  <si>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</si>
  <si>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</si>
  <si>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</si>
  <si>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</si>
  <si>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</si>
  <si>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</si>
  <si>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</si>
  <si>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</si>
  <si>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</si>
  <si>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</si>
  <si>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</si>
  <si>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</si>
  <si>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</si>
  <si>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</si>
  <si>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</si>
  <si>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</si>
  <si>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</si>
  <si>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</si>
  <si>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</si>
  <si>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</si>
  <si>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</si>
  <si>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</si>
  <si>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</si>
  <si>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</si>
  <si>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</si>
  <si>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</si>
  <si>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</si>
  <si>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</si>
  <si>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</si>
  <si>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</si>
  <si>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</si>
  <si>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</si>
  <si>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</si>
  <si>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</si>
  <si>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</si>
  <si>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</si>
  <si>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</si>
  <si>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</si>
  <si>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</si>
  <si>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</si>
  <si>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</si>
  <si>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</si>
  <si>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</si>
  <si>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</si>
  <si>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</si>
  <si>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</si>
  <si>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</si>
  <si>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</si>
  <si>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</si>
  <si>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</si>
  <si>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</si>
  <si>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</si>
  <si>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</si>
  <si>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</si>
  <si>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</si>
  <si>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</si>
  <si>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</si>
  <si>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</si>
  <si>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</si>
  <si>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</si>
  <si>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</si>
  <si>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</si>
  <si>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</si>
  <si>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</si>
  <si>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</si>
  <si>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</si>
  <si>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</si>
  <si>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</si>
  <si>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</si>
  <si>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</si>
  <si>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</si>
  <si>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</si>
  <si>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</si>
  <si>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</si>
  <si>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</si>
  <si>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</si>
  <si>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</si>
  <si>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</si>
  <si>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</si>
  <si>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</si>
  <si>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</si>
  <si>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</si>
  <si>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</si>
  <si>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</si>
  <si>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</si>
  <si>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</si>
  <si>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</si>
  <si>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</si>
  <si>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</si>
  <si>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</si>
  <si>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</si>
  <si>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</si>
  <si>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</si>
  <si>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</si>
  <si>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</si>
  <si>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</si>
  <si>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</si>
  <si>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</si>
  <si>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</si>
  <si>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</si>
  <si>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</si>
  <si>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</si>
  <si>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</si>
  <si>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</si>
  <si>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</si>
  <si>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</si>
  <si>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</si>
  <si>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</si>
  <si>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</si>
  <si>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</si>
  <si>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</si>
  <si>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</si>
  <si>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</si>
  <si>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</si>
  <si>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</si>
  <si>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</si>
  <si>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</si>
  <si>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</si>
  <si>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</si>
  <si>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</si>
  <si>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</si>
  <si>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</si>
  <si>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</si>
  <si>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</si>
  <si>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</si>
  <si>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</si>
  <si>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</si>
  <si>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</si>
  <si>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</si>
  <si>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</si>
  <si>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</si>
  <si>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</si>
  <si>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</si>
  <si>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</si>
  <si>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</si>
  <si>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</si>
  <si>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</si>
  <si>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</si>
  <si>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</si>
  <si>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</si>
  <si>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</si>
  <si>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</si>
  <si>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</si>
  <si>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</si>
  <si>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</si>
  <si>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</si>
  <si>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</si>
  <si>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</si>
  <si>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</si>
  <si>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</si>
  <si>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</si>
  <si>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</si>
  <si>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</si>
  <si>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</si>
  <si>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</si>
  <si>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</si>
  <si>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</si>
  <si>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</si>
  <si>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</si>
  <si>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</si>
  <si>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</si>
  <si>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</si>
  <si>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</si>
  <si>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</si>
  <si>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</si>
  <si>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</si>
  <si>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</si>
  <si>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</si>
  <si>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</si>
  <si>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</si>
  <si>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</si>
  <si>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</si>
  <si>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</si>
  <si>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</si>
  <si>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</si>
  <si>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</si>
  <si>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</si>
  <si>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</si>
  <si>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</si>
  <si>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</si>
  <si>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</si>
  <si>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</si>
  <si>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</si>
  <si>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</si>
  <si>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</si>
  <si>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</si>
  <si>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</si>
  <si>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</si>
  <si>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</si>
  <si>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</si>
  <si>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</si>
  <si>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</si>
  <si>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</si>
  <si>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</si>
  <si>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</si>
  <si>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</si>
  <si>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</si>
  <si>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</si>
  <si>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</si>
  <si>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</si>
  <si>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</si>
  <si>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</si>
  <si>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</si>
  <si>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</si>
  <si>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</si>
  <si>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</si>
  <si>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</si>
  <si>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</si>
  <si>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</si>
  <si>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</si>
  <si>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</si>
  <si>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</si>
  <si>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</si>
  <si>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</si>
  <si>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</si>
  <si>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</si>
  <si>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</si>
  <si>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</si>
  <si>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</si>
  <si>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</si>
  <si>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</si>
  <si>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</si>
  <si>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</si>
  <si>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</si>
  <si>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</si>
  <si>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</si>
  <si>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</si>
  <si>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</si>
  <si>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</si>
  <si>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</si>
  <si>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</si>
  <si>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</si>
  <si>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</si>
  <si>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</si>
  <si>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</si>
  <si>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</si>
  <si>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</si>
  <si>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</si>
  <si>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</si>
  <si>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</si>
  <si>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</si>
  <si>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</si>
  <si>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</si>
  <si>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</si>
  <si>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</si>
  <si>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</si>
  <si>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</si>
  <si>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</si>
  <si>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</si>
  <si>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</si>
  <si>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</si>
  <si>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</si>
  <si>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</si>
  <si>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</si>
  <si>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</si>
  <si>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</si>
  <si>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</si>
  <si>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</si>
  <si>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</si>
  <si>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</si>
  <si>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</si>
  <si>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</si>
  <si>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</si>
  <si>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</si>
  <si>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</si>
  <si>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</si>
  <si>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</si>
  <si>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</si>
  <si>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</si>
  <si>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</si>
  <si>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</si>
  <si>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</si>
  <si>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</si>
  <si>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</si>
  <si>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</si>
  <si>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</si>
  <si>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</si>
  <si>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</si>
  <si>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</si>
  <si>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</si>
  <si>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</si>
  <si>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</si>
  <si>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</si>
  <si>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</si>
  <si>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</si>
  <si>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</si>
  <si>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</si>
  <si>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</si>
  <si>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</si>
  <si>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</si>
  <si>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</si>
  <si>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</si>
  <si>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</si>
  <si>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</si>
  <si>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</si>
  <si>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</si>
  <si>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</si>
  <si>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</si>
  <si>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</si>
  <si>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</si>
  <si>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</si>
  <si>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</si>
  <si>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</si>
  <si>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</si>
  <si>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</si>
  <si>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</si>
  <si>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</si>
  <si>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</si>
  <si>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</si>
  <si>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</si>
  <si>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</si>
  <si>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</si>
  <si>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</si>
  <si>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</si>
  <si>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</si>
  <si>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</si>
  <si>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</si>
  <si>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</si>
  <si>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</si>
  <si>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</si>
  <si>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</si>
  <si>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</si>
  <si>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</si>
  <si>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</si>
  <si>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</si>
  <si>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</si>
  <si>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</si>
  <si>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</si>
  <si>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</si>
  <si>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</si>
  <si>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</si>
  <si>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</si>
  <si>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</si>
  <si>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</si>
  <si>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</si>
  <si>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</si>
  <si>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</si>
  <si>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</si>
  <si>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</si>
  <si>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</si>
  <si>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</si>
  <si>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</si>
  <si>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</si>
  <si>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</si>
  <si>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</si>
  <si>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</si>
  <si>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</si>
  <si>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</si>
  <si>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</si>
  <si>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</si>
  <si>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</si>
  <si>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</si>
  <si>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</si>
  <si>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</si>
  <si>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</si>
  <si>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</si>
  <si>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</si>
  <si>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</si>
  <si>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</si>
  <si>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</si>
  <si>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</si>
  <si>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</si>
  <si>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</si>
  <si>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</si>
  <si>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</si>
  <si>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</si>
  <si>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</si>
  <si>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</si>
  <si>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</si>
  <si>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</si>
  <si>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</si>
  <si>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</si>
  <si>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</si>
  <si>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</si>
  <si>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</si>
  <si>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</si>
  <si>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</si>
  <si>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</si>
  <si>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</si>
  <si>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</si>
  <si>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</si>
  <si>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</si>
  <si>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</si>
  <si>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</si>
  <si>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</si>
  <si>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</si>
  <si>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</si>
  <si>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</si>
  <si>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</si>
  <si>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</si>
  <si>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</si>
  <si>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</si>
  <si>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</si>
  <si>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</si>
  <si>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</si>
  <si>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</si>
  <si>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</si>
  <si>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</si>
  <si>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</si>
  <si>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</si>
  <si>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</si>
  <si>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</si>
  <si>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</si>
  <si>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</si>
  <si>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</si>
  <si>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</si>
  <si>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</si>
  <si>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</si>
  <si>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</si>
  <si>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</si>
  <si>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</si>
  <si>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</si>
  <si>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</si>
  <si>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</si>
  <si>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</si>
  <si>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</si>
  <si>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</si>
  <si>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</si>
  <si>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</si>
  <si>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</si>
  <si>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</si>
  <si>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</si>
  <si>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</si>
  <si>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</si>
  <si>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</si>
  <si>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</si>
  <si>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</si>
  <si>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</si>
  <si>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</si>
  <si>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</si>
  <si>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</si>
  <si>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</si>
  <si>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</si>
  <si>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</si>
  <si>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</si>
  <si>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</si>
  <si>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</si>
  <si>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</si>
  <si>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</si>
  <si>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</si>
  <si>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</si>
  <si>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</si>
  <si>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</si>
  <si>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</si>
  <si>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</si>
  <si>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</si>
  <si>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</si>
  <si>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</si>
  <si>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</si>
  <si>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</si>
  <si>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</si>
  <si>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</si>
  <si>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</si>
  <si>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</si>
  <si>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</si>
  <si>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</si>
  <si>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</si>
  <si>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</si>
  <si>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</si>
  <si>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</si>
  <si>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</si>
  <si>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</si>
  <si>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</si>
  <si>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</si>
  <si>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</si>
  <si>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</si>
  <si>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</si>
  <si>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</si>
  <si>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</si>
  <si>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</si>
  <si>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</si>
  <si>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</si>
  <si>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</si>
  <si>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</si>
  <si>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</si>
  <si>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</si>
  <si>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</si>
  <si>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</si>
  <si>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</si>
  <si>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</si>
  <si>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</si>
  <si>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</si>
  <si>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</si>
  <si>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</si>
  <si>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</si>
  <si>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</si>
  <si>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</si>
  <si>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</si>
  <si>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</si>
  <si>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</si>
  <si>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</si>
  <si>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</si>
  <si>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</si>
  <si>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</si>
  <si>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</si>
  <si>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</si>
  <si>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</si>
  <si>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</si>
  <si>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</si>
  <si>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</si>
  <si>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</si>
  <si>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</si>
  <si>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</si>
  <si>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</si>
  <si>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</si>
  <si>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</si>
  <si>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</si>
  <si>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</si>
  <si>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</si>
  <si>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</si>
  <si>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</si>
  <si>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</si>
  <si>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</si>
  <si>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</si>
  <si>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</si>
  <si>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</si>
  <si>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</si>
  <si>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</si>
  <si>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</si>
  <si>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</si>
  <si>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</si>
  <si>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</si>
  <si>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</si>
  <si>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</si>
  <si>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</si>
  <si>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</si>
  <si>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</si>
  <si>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</si>
  <si>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</si>
  <si>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</si>
  <si>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</si>
  <si>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</si>
  <si>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</si>
  <si>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</si>
  <si>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</si>
  <si>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</si>
  <si>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</si>
  <si>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</si>
  <si>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</si>
  <si>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</si>
  <si>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</si>
  <si>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</si>
  <si>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</si>
  <si>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</si>
  <si>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</si>
  <si>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</si>
  <si>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</si>
  <si>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</si>
  <si>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</si>
  <si>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</si>
  <si>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</si>
  <si>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</si>
  <si>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</si>
  <si>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</si>
  <si>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</si>
  <si>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</si>
  <si>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</si>
  <si>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</si>
  <si>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</si>
  <si>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</si>
  <si>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</si>
  <si>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</si>
  <si>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</si>
  <si>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</si>
  <si>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</si>
  <si>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</si>
  <si>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</si>
  <si>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</si>
  <si>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</si>
  <si>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</si>
  <si>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</si>
  <si>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</si>
  <si>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</si>
  <si>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</si>
  <si>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</si>
  <si>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</si>
  <si>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</si>
  <si>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</si>
  <si>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</si>
  <si>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</si>
  <si>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</si>
  <si>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</si>
  <si>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</si>
  <si>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</si>
  <si>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</si>
  <si>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</si>
  <si>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</si>
  <si>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</si>
  <si>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</si>
  <si>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</si>
  <si>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</si>
  <si>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</si>
  <si>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</si>
  <si>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</si>
  <si>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</si>
  <si>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</si>
  <si>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</si>
  <si>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</si>
  <si>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</si>
  <si>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</si>
  <si>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</si>
  <si>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</si>
  <si>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</si>
  <si>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</si>
  <si>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</si>
  <si>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</si>
  <si>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</si>
  <si>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</si>
  <si>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</si>
  <si>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</si>
  <si>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</si>
  <si>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</si>
  <si>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</si>
  <si>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</si>
  <si>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</si>
  <si>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</si>
  <si>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</si>
  <si>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</si>
  <si>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</si>
  <si>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</si>
  <si>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</si>
  <si>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</si>
  <si>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</si>
  <si>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</si>
  <si>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</si>
  <si>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</si>
  <si>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</si>
  <si>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</si>
  <si>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</si>
  <si>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</si>
  <si>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</si>
  <si>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</si>
  <si>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</si>
  <si>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</si>
  <si>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</si>
  <si>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</si>
  <si>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</si>
  <si>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</si>
  <si>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</si>
  <si>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</si>
  <si>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</si>
  <si>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</si>
  <si>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</si>
  <si>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</si>
  <si>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</si>
  <si>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</si>
  <si>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</si>
  <si>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</si>
  <si>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</si>
  <si>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</si>
  <si>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</si>
  <si>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</si>
  <si>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</si>
  <si>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</si>
  <si>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</si>
  <si>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</si>
  <si>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</si>
  <si>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</si>
  <si>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</si>
  <si>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</si>
  <si>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</si>
  <si>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</si>
  <si>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</si>
  <si>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</si>
  <si>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</si>
  <si>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</si>
  <si>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</si>
  <si>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</si>
  <si>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</si>
  <si>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</si>
  <si>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</si>
  <si>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</si>
  <si>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</si>
  <si>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</si>
  <si>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</si>
  <si>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</si>
  <si>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</si>
  <si>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</si>
  <si>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</si>
  <si>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</si>
  <si>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</si>
  <si>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</si>
  <si>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</si>
  <si>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</si>
  <si>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</si>
  <si>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</si>
  <si>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</si>
  <si>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</si>
  <si>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</si>
  <si>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</si>
  <si>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</si>
  <si>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</si>
  <si>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</si>
  <si>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</si>
  <si>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</si>
  <si>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</si>
  <si>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</si>
  <si>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</si>
  <si>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</si>
  <si>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</si>
  <si>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</si>
  <si>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</si>
  <si>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</si>
  <si>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</si>
  <si>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</si>
  <si>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</si>
  <si>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</si>
  <si>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</si>
  <si>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</si>
  <si>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</si>
  <si>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</si>
  <si>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</si>
  <si>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</si>
  <si>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</si>
  <si>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</si>
  <si>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</si>
  <si>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</si>
  <si>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</si>
  <si>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</si>
  <si>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</si>
  <si>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</si>
  <si>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</si>
  <si>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</si>
  <si>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</si>
  <si>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</si>
  <si>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</si>
  <si>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</si>
  <si>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</si>
  <si>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</si>
  <si>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</si>
  <si>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</si>
  <si>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</si>
  <si>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</si>
  <si>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</si>
  <si>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</si>
  <si>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</si>
  <si>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</si>
  <si>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</si>
  <si>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</si>
  <si>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</si>
  <si>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</si>
  <si>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</si>
  <si>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</si>
  <si>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</si>
  <si>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</si>
  <si>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</si>
  <si>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</si>
  <si>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</si>
  <si>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</si>
  <si>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</si>
  <si>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</si>
  <si>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</si>
  <si>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</si>
  <si>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</si>
  <si>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</si>
  <si>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</si>
  <si>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</si>
  <si>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</si>
  <si>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</si>
  <si>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</si>
  <si>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</si>
  <si>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</si>
  <si>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</si>
  <si>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</si>
  <si>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</si>
  <si>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</si>
  <si>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</si>
  <si>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</si>
  <si>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</si>
  <si>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</si>
  <si>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</si>
  <si>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</si>
  <si>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</si>
  <si>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</si>
  <si>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</si>
  <si>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</si>
  <si>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</si>
  <si>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</si>
  <si>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</si>
  <si>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</si>
  <si>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</si>
  <si>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</si>
  <si>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</si>
  <si>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</si>
  <si>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</si>
  <si>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</si>
  <si>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</si>
  <si>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</si>
  <si>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</si>
  <si>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</si>
  <si>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</si>
  <si>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</si>
  <si>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</si>
  <si>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</si>
  <si>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</si>
  <si>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</si>
  <si>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</si>
  <si>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</si>
  <si>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</si>
  <si>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</si>
  <si>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</si>
  <si>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</si>
  <si>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</si>
  <si>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</si>
  <si>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</si>
  <si>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</si>
  <si>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</si>
  <si>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</si>
  <si>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</si>
  <si>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</si>
  <si>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</si>
  <si>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</si>
  <si>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</si>
  <si>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</si>
  <si>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</si>
  <si>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</si>
  <si>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</si>
  <si>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</si>
  <si>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</si>
  <si>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</si>
  <si>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</si>
  <si>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</si>
  <si>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</si>
  <si>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</si>
  <si>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</si>
  <si>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</si>
  <si>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</si>
  <si>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</si>
  <si>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</si>
  <si>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</si>
  <si>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</si>
  <si>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</si>
  <si>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</si>
  <si>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</si>
  <si>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</si>
  <si>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</si>
  <si>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</si>
  <si>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</si>
  <si>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</si>
  <si>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</si>
  <si>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</si>
  <si>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</si>
  <si>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</si>
  <si>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</si>
  <si>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</si>
  <si>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</si>
  <si>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</si>
  <si>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</si>
  <si>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</si>
  <si>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</si>
  <si>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</si>
  <si>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</si>
  <si>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</si>
  <si>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</si>
  <si>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</si>
  <si>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</si>
  <si>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</si>
  <si>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</si>
  <si>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</si>
  <si>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</si>
  <si>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</si>
  <si>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</si>
  <si>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</si>
  <si>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</si>
  <si>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</si>
  <si>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</si>
  <si>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</si>
  <si>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</si>
  <si>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</si>
  <si>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</si>
  <si>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</si>
  <si>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</si>
  <si>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</si>
  <si>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</si>
  <si>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</si>
  <si>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</si>
  <si>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</si>
  <si>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</si>
  <si>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</si>
  <si>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</si>
  <si>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</si>
  <si>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</si>
  <si>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</si>
  <si>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</si>
  <si>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</si>
  <si>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</si>
  <si>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</si>
  <si>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</si>
  <si>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</si>
  <si>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</si>
  <si>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</si>
  <si>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</si>
  <si>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</si>
  <si>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</si>
  <si>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</si>
  <si>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</si>
  <si>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</si>
  <si>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</si>
  <si>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</si>
  <si>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</si>
  <si>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</si>
  <si>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</si>
  <si>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</si>
  <si>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</si>
  <si>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</si>
  <si>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</si>
  <si>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</si>
  <si>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</si>
  <si>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</si>
  <si>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</si>
  <si>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</si>
  <si>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</si>
  <si>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</si>
  <si>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</si>
  <si>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</si>
  <si>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</si>
  <si>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</si>
  <si>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</si>
  <si>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</si>
  <si>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</si>
  <si>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</si>
  <si>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</si>
  <si>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</si>
  <si>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</si>
  <si>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</si>
  <si>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</si>
  <si>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</si>
  <si>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</si>
  <si>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</si>
  <si>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</si>
  <si>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</si>
  <si>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</si>
  <si>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</si>
  <si>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</si>
  <si>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</si>
  <si>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</si>
  <si>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</si>
  <si>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</si>
  <si>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</si>
  <si>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</si>
  <si>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</si>
  <si>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</si>
  <si>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</si>
  <si>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</si>
  <si>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</si>
  <si>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</si>
  <si>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</si>
  <si>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</si>
  <si>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</si>
  <si>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</si>
  <si>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</si>
  <si>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</si>
  <si>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</si>
  <si>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</si>
  <si>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</si>
  <si>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</si>
  <si>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</si>
  <si>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</si>
  <si>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</si>
  <si>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</si>
  <si>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</si>
  <si>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</si>
  <si>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</si>
  <si>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</si>
  <si>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</si>
  <si>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</si>
  <si>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</si>
  <si>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</si>
  <si>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</si>
  <si>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</si>
  <si>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</si>
  <si>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</si>
  <si>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</si>
  <si>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</si>
  <si>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</si>
  <si>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</si>
  <si>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</si>
  <si>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</si>
  <si>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</si>
  <si>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</si>
  <si>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</si>
  <si>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</si>
  <si>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</si>
  <si>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</si>
  <si>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</si>
  <si>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</si>
  <si>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</si>
  <si>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</si>
  <si>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</si>
  <si>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</si>
  <si>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</si>
  <si>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</si>
  <si>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</si>
  <si>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</si>
  <si>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</si>
  <si>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</si>
  <si>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</si>
  <si>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</si>
  <si>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</si>
  <si>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</si>
  <si>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</si>
  <si>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</si>
  <si>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</si>
  <si>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</si>
  <si>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</si>
  <si>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</si>
  <si>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</si>
  <si>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</si>
  <si>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</si>
  <si>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</si>
  <si>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</si>
  <si>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</si>
  <si>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</si>
  <si>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</si>
  <si>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</si>
  <si>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</si>
  <si>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</si>
  <si>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</si>
  <si>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</si>
  <si>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</si>
  <si>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</si>
  <si>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</si>
  <si>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</si>
  <si>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</si>
  <si>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</si>
  <si>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</si>
  <si>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</si>
  <si>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</si>
  <si>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</si>
  <si>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</si>
  <si>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</si>
  <si>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</si>
  <si>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</si>
  <si>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</si>
  <si>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</si>
  <si>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</si>
  <si>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</si>
  <si>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</si>
  <si>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</si>
  <si>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</si>
  <si>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</si>
  <si>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</si>
  <si>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</si>
  <si>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</si>
  <si>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</si>
  <si>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</si>
  <si>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</si>
  <si>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</si>
  <si>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</si>
  <si>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</si>
  <si>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</si>
  <si>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</si>
  <si>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</si>
  <si>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</si>
  <si>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</si>
  <si>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</si>
  <si>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</si>
  <si>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</si>
  <si>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</si>
  <si>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</si>
  <si>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</si>
  <si>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</si>
  <si>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</si>
  <si>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</si>
  <si>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</si>
  <si>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</si>
  <si>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</si>
  <si>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</si>
  <si>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</si>
  <si>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</si>
  <si>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</si>
  <si>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</si>
  <si>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</si>
  <si>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</si>
  <si>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</si>
  <si>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</si>
  <si>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</si>
  <si>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</si>
  <si>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</si>
  <si>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</si>
  <si>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</si>
  <si>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</si>
  <si>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</si>
  <si>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</si>
  <si>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</si>
  <si>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</si>
  <si>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</si>
  <si>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</si>
  <si>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</si>
  <si>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</si>
  <si>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</si>
  <si>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</si>
  <si>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</si>
  <si>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</si>
  <si>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</si>
  <si>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</si>
  <si>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</si>
  <si>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</si>
  <si>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</si>
  <si>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</si>
  <si>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</si>
  <si>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</si>
  <si>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</si>
  <si>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</si>
  <si>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</si>
  <si>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</si>
  <si>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</si>
  <si>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</si>
  <si>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</si>
  <si>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</si>
  <si>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</si>
  <si>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</si>
  <si>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</si>
  <si>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</si>
  <si>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</si>
  <si>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</si>
  <si>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</si>
  <si>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</si>
  <si>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</si>
  <si>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</si>
  <si>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</si>
  <si>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</si>
  <si>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</si>
  <si>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</si>
  <si>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</si>
  <si>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</si>
  <si>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</si>
  <si>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</si>
  <si>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</si>
  <si>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</si>
  <si>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</si>
  <si>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</si>
  <si>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</si>
  <si>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</si>
  <si>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</si>
  <si>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</si>
  <si>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</si>
  <si>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</si>
  <si>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</si>
  <si>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</si>
  <si>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</si>
  <si>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</si>
  <si>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</si>
  <si>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</si>
  <si>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</si>
  <si>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</si>
  <si>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</si>
  <si>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</si>
  <si>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</si>
  <si>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</si>
  <si>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</si>
  <si>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</si>
  <si>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</si>
  <si>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</si>
  <si>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</si>
  <si>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</si>
  <si>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</si>
  <si>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</si>
  <si>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</si>
  <si>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</si>
  <si>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</si>
  <si>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</si>
  <si>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</si>
  <si>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</si>
  <si>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</si>
  <si>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</si>
  <si>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</si>
  <si>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</si>
  <si>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</si>
  <si>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</si>
  <si>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</si>
  <si>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</si>
  <si>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</si>
  <si>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</si>
  <si>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</si>
  <si>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</si>
  <si>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</si>
  <si>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</si>
  <si>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</si>
  <si>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</si>
  <si>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</si>
  <si>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</si>
  <si>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</si>
  <si>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</si>
  <si>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</si>
  <si>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</si>
  <si>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</si>
  <si>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</si>
  <si>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</si>
  <si>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</si>
  <si>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</si>
  <si>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</si>
  <si>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</si>
  <si>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</si>
  <si>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</si>
  <si>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</si>
  <si>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</si>
  <si>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</si>
  <si>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</si>
  <si>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</si>
  <si>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</si>
  <si>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</si>
  <si>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</si>
  <si>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</si>
  <si>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</si>
  <si>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</si>
  <si>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</si>
  <si>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</si>
  <si>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</si>
  <si>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</si>
  <si>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</si>
  <si>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</si>
  <si>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</si>
  <si>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</si>
  <si>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</si>
  <si>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</si>
  <si>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</si>
  <si>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</si>
  <si>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</si>
  <si>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</si>
  <si>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</si>
  <si>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</si>
  <si>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</si>
  <si>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</si>
  <si>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</si>
  <si>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</si>
  <si>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</si>
  <si>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</si>
  <si>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</si>
  <si>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</si>
  <si>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</si>
  <si>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</si>
  <si>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</si>
  <si>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</si>
  <si>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</si>
  <si>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</si>
  <si>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</si>
  <si>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</si>
  <si>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</si>
  <si>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</si>
  <si>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</si>
  <si>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</si>
  <si>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</si>
  <si>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</si>
  <si>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</si>
  <si>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</si>
  <si>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</si>
  <si>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</si>
  <si>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</si>
  <si>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</si>
  <si>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</si>
  <si>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</si>
  <si>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</si>
  <si>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</si>
  <si>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</si>
  <si>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</si>
  <si>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</si>
  <si>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</si>
  <si>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</si>
  <si>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</si>
  <si>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</si>
  <si>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</si>
  <si>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</si>
  <si>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</si>
  <si>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</si>
  <si>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</si>
  <si>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</si>
  <si>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</si>
  <si>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</si>
  <si>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</si>
  <si>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</si>
  <si>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</si>
  <si>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</si>
  <si>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</si>
  <si>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</si>
  <si>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</si>
  <si>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</si>
  <si>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</si>
  <si>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</si>
  <si>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</si>
  <si>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</si>
  <si>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</si>
  <si>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</si>
  <si>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</si>
  <si>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</si>
  <si>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</si>
  <si>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</si>
  <si>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</si>
  <si>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</si>
  <si>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</si>
  <si>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</si>
  <si>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</si>
  <si>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</si>
  <si>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</si>
  <si>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</si>
  <si>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</si>
  <si>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</si>
  <si>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</si>
  <si>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</si>
  <si>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</si>
  <si>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</si>
  <si>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</si>
  <si>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</si>
  <si>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</si>
  <si>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</si>
  <si>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</si>
  <si>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</si>
  <si>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</si>
  <si>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</si>
  <si>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</si>
  <si>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</si>
  <si>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</si>
  <si>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</si>
  <si>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</si>
  <si>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</si>
  <si>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</si>
  <si>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</si>
  <si>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</si>
  <si>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</si>
  <si>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</si>
  <si>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</si>
  <si>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</si>
  <si>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</si>
  <si>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</si>
  <si>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</si>
  <si>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</si>
  <si>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</si>
  <si>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</si>
  <si>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</si>
  <si>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</si>
  <si>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</si>
  <si>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</si>
  <si>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</si>
  <si>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</si>
  <si>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</si>
  <si>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</si>
  <si>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</si>
  <si>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</si>
  <si>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</si>
  <si>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</si>
  <si>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</si>
  <si>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</si>
  <si>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</si>
  <si>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</si>
  <si>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</si>
  <si>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</si>
  <si>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</si>
  <si>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</si>
  <si>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</si>
  <si>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</si>
  <si>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</si>
  <si>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</si>
  <si>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</si>
  <si>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</si>
  <si>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</si>
  <si>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</si>
  <si>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</si>
  <si>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</si>
  <si>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</si>
  <si>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</si>
  <si>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</si>
  <si>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</si>
  <si>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</si>
  <si>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</si>
  <si>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</si>
  <si>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</si>
  <si>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</si>
  <si>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</si>
  <si>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</si>
  <si>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</si>
  <si>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</si>
  <si>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</si>
  <si>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</si>
  <si>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</si>
  <si>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</si>
  <si>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</si>
  <si>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</si>
  <si>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</si>
  <si>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</si>
  <si>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</si>
  <si>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</si>
  <si>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</si>
  <si>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</si>
  <si>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</si>
  <si>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</si>
  <si>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</si>
  <si>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</si>
  <si>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</si>
  <si>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</si>
  <si>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</si>
  <si>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</si>
  <si>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</si>
  <si>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</si>
  <si>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</si>
  <si>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</si>
  <si>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</si>
  <si>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</si>
  <si>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</si>
  <si>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</si>
  <si>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</si>
  <si>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</si>
  <si>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</si>
  <si>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</si>
  <si>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</si>
  <si>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</si>
  <si>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</si>
  <si>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</si>
  <si>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</si>
  <si>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</si>
  <si>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</si>
  <si>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</si>
  <si>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</si>
  <si>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</si>
  <si>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</si>
  <si>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</si>
  <si>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</si>
  <si>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</si>
  <si>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</si>
  <si>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</si>
  <si>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</si>
  <si>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</si>
  <si>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</si>
  <si>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</si>
  <si>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</si>
  <si>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</si>
  <si>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</si>
  <si>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</si>
  <si>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</si>
  <si>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</si>
  <si>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</si>
  <si>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</si>
  <si>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</si>
  <si>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</si>
  <si>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</si>
  <si>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</si>
  <si>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</si>
  <si>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</si>
  <si>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</si>
  <si>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</si>
  <si>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</si>
  <si>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</si>
  <si>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</si>
  <si>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</si>
  <si>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</si>
  <si>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</si>
  <si>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</si>
  <si>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</si>
  <si>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</si>
  <si>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</si>
  <si>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</si>
  <si>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</si>
  <si>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</si>
  <si>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</si>
  <si>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</si>
  <si>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</si>
  <si>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</si>
  <si>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</si>
  <si>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</si>
  <si>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</si>
  <si>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</si>
  <si>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</si>
  <si>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</si>
  <si>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</si>
  <si>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</si>
  <si>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</si>
  <si>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</si>
  <si>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</si>
  <si>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</si>
  <si>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</si>
  <si>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</si>
  <si>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</si>
  <si>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</si>
  <si>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</si>
  <si>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</si>
  <si>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</si>
  <si>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</si>
  <si>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</si>
  <si>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</si>
  <si>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</si>
  <si>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</si>
  <si>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</si>
  <si>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</si>
  <si>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</si>
  <si>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</si>
  <si>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</si>
  <si>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</si>
  <si>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</si>
  <si>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</si>
  <si>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</si>
  <si>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</si>
  <si>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</si>
  <si>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</si>
  <si>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</si>
  <si>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</si>
  <si>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</si>
  <si>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</si>
  <si>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</si>
  <si>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</si>
  <si>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</si>
  <si>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</si>
  <si>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</si>
  <si>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</si>
  <si>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</si>
  <si>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</si>
  <si>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</si>
  <si>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</si>
  <si>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</si>
  <si>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</si>
  <si>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</si>
  <si>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</si>
  <si>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</si>
  <si>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</si>
  <si>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</si>
  <si>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</si>
  <si>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</si>
  <si>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</si>
  <si>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</si>
  <si>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</si>
  <si>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</si>
  <si>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</si>
  <si>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</si>
  <si>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</si>
  <si>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</si>
  <si>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</si>
  <si>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</si>
  <si>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</si>
  <si>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</si>
  <si>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</si>
  <si>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</si>
  <si>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</si>
  <si>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</si>
  <si>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</si>
  <si>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</si>
  <si>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</si>
  <si>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</si>
  <si>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</si>
  <si>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</si>
  <si>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</si>
  <si>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</si>
  <si>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</si>
  <si>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</si>
  <si>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</si>
  <si>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</si>
  <si>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</si>
  <si>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</si>
  <si>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</si>
  <si>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</si>
  <si>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</si>
  <si>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</si>
  <si>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</si>
  <si>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</si>
  <si>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</si>
  <si>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</si>
  <si>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</si>
  <si>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</si>
  <si>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</si>
  <si>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</si>
  <si>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</si>
  <si>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</si>
  <si>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</si>
  <si>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</si>
  <si>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</si>
  <si>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</si>
  <si>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</si>
  <si>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</si>
  <si>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</si>
  <si>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</si>
  <si>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</si>
  <si>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</si>
  <si>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</si>
  <si>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</si>
  <si>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</si>
  <si>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</si>
  <si>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</si>
  <si>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</si>
  <si>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</si>
  <si>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</si>
  <si>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</si>
  <si>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</si>
  <si>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</si>
  <si>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</si>
  <si>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</si>
  <si>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</si>
  <si>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</si>
  <si>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</si>
  <si>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</si>
  <si>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</si>
  <si>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</si>
  <si>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</si>
  <si>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</si>
  <si>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</si>
  <si>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</si>
  <si>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</si>
  <si>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</si>
  <si>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</si>
  <si>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</si>
  <si>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</si>
  <si>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</si>
  <si>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</si>
  <si>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</si>
  <si>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</si>
  <si>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</si>
  <si>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</si>
  <si>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</si>
  <si>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</si>
  <si>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</si>
  <si>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</si>
  <si>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</si>
  <si>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</si>
  <si>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</si>
  <si>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</si>
  <si>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</si>
  <si>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</si>
  <si>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</si>
  <si>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</si>
  <si>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</si>
  <si>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</si>
  <si>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</si>
  <si>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</si>
  <si>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</si>
  <si>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</si>
  <si>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</si>
  <si>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</si>
  <si>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</si>
  <si>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</si>
  <si>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</si>
  <si>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</si>
  <si>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</si>
  <si>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</si>
  <si>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</si>
  <si>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</si>
  <si>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</si>
  <si>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</si>
  <si>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</si>
  <si>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</si>
  <si>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</si>
  <si>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</si>
  <si>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</si>
  <si>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</si>
  <si>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</si>
  <si>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</si>
  <si>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</si>
  <si>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</si>
  <si>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</si>
  <si>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</si>
  <si>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</si>
  <si>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</si>
  <si>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</si>
  <si>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</si>
  <si>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</si>
  <si>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</si>
  <si>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</si>
  <si>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</si>
  <si>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</si>
  <si>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</si>
  <si>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</si>
  <si>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</si>
  <si>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</si>
  <si>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</si>
  <si>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</si>
  <si>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</si>
  <si>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</si>
  <si>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</si>
  <si>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</si>
  <si>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</si>
  <si>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</si>
  <si>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</si>
  <si>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</si>
  <si>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</si>
  <si>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</si>
  <si>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</si>
  <si>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</si>
  <si>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</si>
  <si>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</si>
  <si>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</si>
  <si>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</si>
  <si>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</si>
  <si>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</si>
  <si>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</si>
  <si>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</si>
  <si>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</si>
  <si>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</si>
  <si>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</si>
  <si>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</si>
  <si>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</si>
  <si>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</si>
  <si>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</si>
  <si>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</si>
  <si>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</si>
  <si>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</si>
  <si>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</si>
  <si>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</si>
  <si>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</si>
  <si>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</si>
  <si>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</si>
  <si>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</si>
  <si>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</si>
  <si>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</si>
  <si>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</si>
  <si>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</si>
  <si>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</si>
  <si>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</si>
  <si>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</si>
  <si>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</si>
  <si>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</si>
  <si>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</si>
  <si>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</si>
  <si>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</si>
  <si>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</si>
  <si>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</si>
  <si>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</si>
  <si>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</si>
  <si>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</si>
  <si>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</si>
  <si>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</si>
  <si>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</si>
  <si>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</si>
  <si>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</si>
  <si>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</si>
  <si>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</si>
  <si>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</si>
  <si>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</si>
  <si>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</si>
  <si>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</si>
  <si>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</si>
  <si>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</si>
  <si>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</si>
  <si>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</si>
  <si>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</si>
  <si>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</si>
  <si>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</si>
  <si>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</si>
  <si>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</si>
  <si>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</si>
  <si>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</si>
  <si>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</si>
  <si>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</si>
  <si>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</si>
  <si>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</si>
  <si>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</si>
  <si>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</si>
  <si>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</si>
  <si>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</si>
  <si>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</si>
  <si>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</si>
  <si>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</si>
  <si>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</si>
  <si>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</si>
  <si>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</si>
  <si>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</si>
  <si>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</si>
  <si>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</si>
  <si>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</si>
  <si>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</si>
  <si>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</si>
  <si>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</si>
  <si>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</si>
  <si>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</si>
  <si>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</si>
  <si>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</si>
  <si>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</si>
  <si>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</si>
  <si>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</si>
  <si>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</si>
  <si>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</si>
  <si>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</si>
  <si>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</si>
  <si>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</si>
  <si>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</si>
  <si>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</si>
  <si>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</si>
  <si>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</si>
  <si>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</si>
  <si>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</si>
  <si>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</si>
  <si>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</si>
  <si>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</si>
  <si>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</si>
  <si>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</si>
  <si>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</si>
  <si>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</si>
  <si>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</si>
  <si>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</si>
  <si>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</si>
  <si>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</si>
  <si>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</si>
  <si>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</si>
  <si>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</si>
  <si>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</si>
  <si>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</si>
  <si>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</si>
  <si>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</si>
  <si>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</si>
  <si>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</si>
  <si>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</si>
  <si>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</si>
  <si>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</si>
  <si>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</si>
  <si>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</si>
  <si>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</si>
  <si>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</si>
  <si>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</si>
  <si>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</si>
  <si>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</si>
  <si>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</si>
  <si>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</si>
  <si>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</si>
  <si>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</si>
  <si>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</si>
  <si>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</si>
  <si>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</si>
  <si>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</si>
  <si>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</si>
  <si>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</si>
  <si>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</si>
  <si>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</si>
  <si>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</si>
  <si>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</si>
  <si>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</si>
  <si>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</si>
  <si>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</si>
  <si>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</si>
  <si>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</si>
  <si>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</si>
  <si>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</si>
  <si>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</si>
  <si>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</si>
  <si>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</si>
  <si>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</si>
  <si>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</si>
  <si>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</si>
  <si>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</si>
  <si>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</si>
  <si>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</si>
  <si>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</si>
  <si>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</si>
  <si>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</si>
  <si>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</si>
  <si>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</si>
  <si>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</si>
  <si>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</si>
  <si>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</si>
  <si>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</si>
  <si>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</si>
  <si>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</si>
  <si>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</si>
  <si>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</si>
  <si>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</si>
  <si>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</si>
  <si>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</si>
  <si>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</si>
  <si>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</si>
  <si>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</si>
  <si>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</si>
  <si>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</si>
  <si>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</si>
  <si>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</si>
  <si>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</si>
  <si>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</si>
  <si>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</si>
  <si>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</si>
  <si>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</si>
  <si>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</si>
  <si>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</si>
  <si>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</si>
  <si>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</si>
  <si>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</si>
  <si>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</si>
  <si>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</si>
  <si>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</si>
  <si>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</si>
  <si>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</si>
  <si>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</si>
  <si>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</si>
  <si>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</si>
  <si>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</si>
  <si>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</si>
  <si>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</si>
  <si>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</si>
  <si>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</si>
  <si>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</si>
  <si>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</si>
  <si>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</si>
  <si>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</si>
  <si>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</si>
  <si>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</si>
  <si>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</si>
  <si>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</si>
  <si>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</si>
  <si>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</si>
  <si>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</si>
  <si>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</si>
  <si>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</si>
  <si>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</si>
  <si>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</si>
  <si>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</si>
  <si>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</si>
  <si>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</si>
  <si>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</si>
  <si>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</si>
  <si>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</si>
  <si>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</si>
  <si>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</si>
  <si>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</si>
  <si>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</si>
  <si>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</si>
  <si>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</si>
  <si>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</si>
  <si>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</si>
  <si>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</si>
  <si>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</si>
  <si>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</si>
  <si>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</si>
  <si>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</si>
  <si>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</si>
  <si>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</si>
  <si>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</si>
  <si>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</si>
  <si>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</si>
  <si>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</si>
  <si>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</si>
  <si>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</si>
  <si>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</si>
  <si>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</si>
  <si>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</si>
  <si>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</si>
  <si>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</si>
  <si>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</si>
  <si>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</si>
  <si>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</si>
  <si>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</si>
  <si>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</si>
  <si>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</si>
  <si>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</si>
  <si>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</si>
  <si>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</si>
  <si>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</si>
  <si>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</si>
  <si>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</si>
  <si>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</si>
  <si>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</si>
  <si>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</si>
  <si>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</si>
  <si>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</si>
  <si>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</si>
  <si>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</si>
  <si>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</si>
  <si>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</si>
  <si>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</si>
  <si>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</si>
  <si>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</si>
  <si>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</si>
  <si>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</si>
  <si>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</si>
  <si>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</si>
  <si>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</si>
  <si>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</si>
  <si>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</si>
  <si>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</si>
  <si>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</si>
  <si>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</si>
  <si>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</si>
  <si>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</si>
  <si>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</si>
  <si>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</si>
  <si>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</si>
  <si>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</si>
  <si>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</si>
  <si>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</si>
  <si>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</si>
  <si>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</si>
  <si>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</si>
  <si>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</si>
  <si>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</si>
  <si>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</si>
  <si>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</si>
  <si>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</si>
  <si>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</si>
  <si>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</si>
  <si>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</si>
  <si>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</si>
  <si>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</si>
  <si>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</si>
  <si>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</si>
  <si>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</si>
  <si>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</si>
  <si>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</si>
  <si>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</si>
  <si>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</si>
  <si>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</si>
  <si>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</si>
  <si>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</si>
  <si>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</si>
  <si>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</si>
  <si>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</si>
  <si>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</si>
  <si>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</si>
  <si>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</si>
  <si>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</si>
  <si>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</si>
  <si>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</si>
  <si>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</si>
  <si>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</si>
  <si>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</si>
  <si>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</si>
  <si>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</si>
  <si>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</si>
  <si>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</si>
  <si>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</si>
  <si>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</si>
  <si>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</si>
  <si>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</si>
  <si>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</si>
  <si>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</si>
  <si>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</si>
  <si>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</si>
  <si>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</si>
  <si>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</si>
  <si>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</si>
  <si>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</si>
  <si>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</si>
  <si>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</si>
  <si>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</si>
  <si>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</si>
  <si>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</si>
  <si>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</si>
  <si>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</si>
  <si>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</si>
  <si>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</si>
  <si>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</si>
  <si>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</si>
  <si>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</si>
  <si>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</si>
  <si>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</si>
  <si>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</si>
  <si>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</si>
  <si>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</si>
  <si>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</si>
  <si>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</si>
  <si>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</si>
  <si>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</si>
  <si>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</si>
  <si>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</si>
  <si>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</si>
  <si>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</si>
  <si>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</si>
  <si>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</si>
  <si>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</si>
  <si>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</si>
  <si>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</si>
  <si>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</si>
  <si>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</si>
  <si>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</si>
  <si>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</si>
  <si>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</si>
  <si>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</si>
  <si>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</si>
  <si>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</si>
  <si>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</si>
  <si>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</si>
  <si>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</si>
  <si>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</si>
  <si>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</si>
  <si>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</si>
  <si>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</si>
  <si>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</si>
  <si>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</si>
  <si>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</si>
  <si>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</si>
  <si>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</si>
  <si>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</si>
  <si>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</si>
  <si>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</si>
  <si>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</si>
  <si>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</si>
  <si>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</si>
  <si>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</si>
  <si>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</si>
  <si>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</si>
  <si>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</si>
  <si>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</si>
  <si>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</si>
  <si>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</si>
  <si>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</si>
  <si>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</si>
  <si>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</si>
  <si>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</si>
  <si>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</si>
  <si>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</si>
  <si>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</si>
  <si>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</si>
  <si>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</si>
  <si>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</si>
  <si>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</si>
  <si>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</si>
  <si>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</si>
  <si>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</si>
  <si>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</si>
  <si>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</si>
  <si>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</si>
  <si>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</si>
  <si>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</si>
  <si>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</si>
  <si>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</si>
  <si>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</si>
  <si>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</si>
  <si>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</si>
  <si>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</si>
  <si>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</si>
  <si>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</si>
  <si>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</si>
  <si>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</si>
  <si>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</si>
  <si>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</si>
  <si>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</si>
  <si>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</si>
  <si>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</si>
  <si>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</si>
  <si>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</si>
  <si>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</si>
  <si>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</si>
  <si>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</si>
  <si>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</si>
  <si>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</si>
  <si>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</si>
  <si>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</si>
  <si>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</si>
  <si>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</si>
  <si>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</si>
  <si>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</si>
  <si>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</si>
  <si>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</si>
  <si>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</si>
  <si>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</si>
  <si>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</si>
  <si>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</si>
  <si>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</si>
  <si>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</si>
  <si>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</si>
  <si>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</si>
  <si>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</si>
  <si>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</si>
  <si>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</si>
  <si>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</si>
  <si>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</si>
  <si>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</si>
  <si>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</si>
  <si>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</si>
  <si>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</si>
  <si>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</si>
  <si>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</si>
  <si>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</si>
  <si>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</si>
  <si>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</si>
  <si>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</si>
  <si>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</si>
  <si>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</si>
  <si>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</si>
  <si>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</si>
  <si>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</si>
  <si>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</si>
  <si>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</si>
  <si>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</si>
  <si>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</si>
  <si>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</si>
  <si>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</si>
  <si>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</si>
  <si>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</si>
  <si>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</si>
  <si>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</si>
  <si>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</si>
  <si>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</si>
  <si>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</si>
  <si>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</si>
  <si>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</si>
  <si>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</si>
  <si>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</si>
  <si>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</si>
  <si>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</si>
  <si>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</si>
  <si>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</si>
  <si>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</si>
  <si>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</si>
  <si>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</si>
  <si>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</si>
  <si>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</si>
  <si>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</si>
  <si>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</si>
  <si>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</si>
  <si>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</si>
  <si>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</si>
  <si>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</si>
  <si>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</si>
  <si>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</si>
  <si>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</si>
  <si>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</si>
  <si>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</si>
  <si>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</si>
  <si>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</si>
  <si>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</si>
  <si>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</si>
  <si>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</si>
  <si>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</si>
  <si>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</si>
  <si>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</si>
  <si>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</si>
  <si>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</si>
  <si>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</si>
  <si>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</si>
  <si>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</si>
  <si>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</si>
  <si>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</si>
  <si>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</si>
  <si>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</si>
  <si>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</si>
  <si>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</si>
  <si>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</si>
  <si>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</si>
  <si>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</si>
  <si>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</si>
  <si>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</si>
  <si>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</si>
  <si>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</si>
  <si>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</si>
  <si>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</si>
  <si>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</si>
  <si>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</si>
  <si>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</si>
  <si>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</si>
  <si>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</si>
  <si>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</si>
  <si>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</si>
  <si>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</si>
  <si>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</si>
  <si>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</si>
  <si>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</si>
  <si>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</si>
  <si>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</si>
  <si>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</si>
  <si>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</si>
  <si>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</si>
  <si>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</si>
  <si>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</si>
  <si>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</si>
  <si>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</si>
  <si>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</si>
  <si>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</si>
  <si>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</si>
  <si>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</si>
  <si>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</si>
  <si>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</si>
  <si>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</si>
  <si>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</si>
  <si>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</si>
  <si>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</si>
  <si>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</si>
  <si>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</si>
  <si>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</si>
  <si>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</si>
  <si>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</si>
  <si>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</si>
  <si>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</si>
  <si>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</si>
  <si>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</si>
  <si>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</si>
  <si>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</si>
  <si>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</si>
  <si>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</si>
  <si>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</si>
  <si>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</si>
  <si>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</si>
  <si>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</si>
  <si>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</si>
  <si>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</si>
  <si>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</si>
  <si>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</si>
  <si>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</si>
  <si>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</si>
  <si>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</si>
  <si>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</si>
  <si>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</si>
  <si>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</si>
  <si>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</si>
  <si>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</si>
  <si>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</si>
  <si>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</si>
  <si>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</si>
  <si>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</si>
  <si>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</si>
  <si>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</si>
  <si>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</si>
  <si>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</si>
  <si>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</si>
  <si>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</si>
  <si>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</si>
  <si>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</si>
  <si>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</si>
  <si>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</si>
  <si>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</si>
  <si>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</si>
  <si>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</si>
  <si>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</si>
  <si>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</si>
  <si>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</si>
  <si>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</si>
  <si>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</si>
  <si>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</si>
  <si>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</si>
  <si>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</si>
  <si>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</si>
  <si>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</si>
  <si>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</si>
  <si>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</si>
  <si>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</si>
  <si>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</si>
  <si>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</si>
  <si>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</si>
  <si>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</si>
  <si>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</si>
  <si>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</si>
  <si>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</si>
  <si>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</si>
  <si>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</si>
  <si>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</si>
  <si>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</si>
  <si>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</si>
  <si>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</si>
  <si>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</si>
  <si>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</si>
  <si>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</si>
  <si>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</si>
  <si>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</si>
  <si>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</si>
  <si>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</si>
  <si>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</si>
  <si>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</si>
  <si>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</si>
  <si>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</si>
  <si>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</si>
  <si>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</si>
  <si>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</si>
  <si>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</si>
  <si>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</si>
  <si>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</si>
  <si>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</si>
  <si>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</si>
  <si>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</si>
  <si>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</si>
  <si>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</si>
  <si>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</si>
  <si>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</si>
  <si>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</si>
  <si>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</si>
  <si>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</si>
  <si>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</si>
  <si>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</si>
  <si>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</si>
  <si>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</si>
  <si>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</si>
  <si>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</si>
  <si>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</si>
  <si>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</si>
  <si>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</si>
  <si>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</si>
  <si>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</si>
  <si>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</si>
  <si>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</si>
  <si>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</si>
  <si>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</si>
  <si>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</si>
  <si>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</si>
  <si>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</si>
  <si>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</si>
  <si>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</si>
  <si>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</si>
  <si>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</si>
  <si>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</si>
  <si>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</si>
  <si>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</si>
  <si>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</si>
  <si>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</si>
  <si>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</si>
  <si>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</si>
  <si>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</si>
  <si>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</si>
  <si>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</si>
  <si>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</si>
  <si>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</si>
  <si>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</si>
  <si>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</si>
  <si>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</si>
  <si>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</si>
  <si>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</si>
  <si>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</si>
  <si>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</si>
  <si>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</si>
  <si>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</si>
  <si>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</si>
  <si>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</si>
  <si>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</si>
  <si>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</si>
  <si>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</si>
  <si>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</si>
  <si>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</si>
  <si>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</si>
  <si>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</si>
  <si>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</si>
  <si>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</si>
  <si>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</si>
  <si>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</si>
  <si>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</si>
  <si>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</si>
  <si>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</si>
  <si>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</si>
  <si>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</si>
  <si>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</si>
  <si>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</si>
  <si>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</si>
  <si>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</si>
  <si>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</si>
  <si>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</si>
  <si>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</si>
  <si>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</si>
  <si>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</si>
  <si>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</si>
  <si>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</si>
  <si>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</si>
  <si>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</si>
  <si>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</si>
  <si>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</si>
  <si>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</si>
  <si>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</si>
  <si>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</si>
  <si>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</si>
  <si>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</si>
  <si>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</si>
  <si>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</si>
  <si>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</si>
  <si>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</si>
  <si>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</si>
  <si>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</si>
  <si>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</si>
  <si>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</si>
  <si>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</si>
  <si>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</si>
  <si>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</si>
  <si>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</si>
  <si>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</si>
  <si>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</si>
  <si>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</si>
  <si>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</si>
  <si>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</si>
  <si>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</si>
  <si>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</si>
  <si>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</si>
  <si>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</si>
  <si>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</si>
  <si>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</si>
  <si>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</si>
  <si>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</si>
  <si>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</si>
  <si>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</si>
  <si>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</si>
  <si>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</si>
  <si>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</si>
  <si>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</si>
  <si>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</si>
  <si>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</si>
  <si>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</si>
  <si>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</si>
  <si>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</si>
  <si>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</si>
  <si>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</si>
  <si>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</si>
  <si>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</si>
  <si>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</si>
  <si>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</si>
  <si>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</si>
  <si>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</si>
  <si>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</si>
  <si>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</si>
  <si>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</si>
  <si>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</si>
  <si>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</si>
  <si>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</si>
  <si>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</si>
  <si>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</si>
  <si>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</si>
  <si>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</si>
  <si>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</si>
  <si>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</si>
  <si>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</si>
  <si>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</si>
  <si>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</si>
  <si>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</si>
  <si>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</si>
  <si>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</si>
  <si>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</si>
  <si>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</si>
  <si>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</si>
  <si>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</si>
  <si>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</si>
  <si>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</si>
  <si>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</si>
  <si>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</si>
  <si>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</si>
  <si>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</si>
  <si>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</si>
  <si>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</si>
  <si>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</si>
  <si>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</si>
  <si>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</si>
  <si>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</si>
  <si>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</si>
  <si>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</si>
  <si>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</si>
  <si>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</si>
  <si>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</si>
  <si>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</si>
  <si>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</si>
  <si>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</si>
  <si>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</si>
  <si>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</si>
  <si>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</si>
  <si>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</si>
  <si>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</si>
  <si>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</si>
  <si>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</si>
  <si>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</si>
  <si>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</si>
  <si>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</si>
  <si>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</si>
  <si>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</si>
  <si>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</si>
  <si>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</si>
  <si>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</si>
  <si>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</si>
  <si>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</si>
  <si>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</si>
  <si>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</si>
  <si>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</si>
  <si>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</si>
  <si>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</si>
  <si>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</si>
  <si>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</si>
  <si>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</si>
  <si>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</si>
  <si>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</si>
  <si>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</si>
  <si>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</si>
  <si>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</si>
  <si>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</si>
  <si>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</si>
  <si>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</si>
  <si>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</si>
  <si>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</si>
  <si>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</si>
  <si>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</si>
  <si>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</si>
  <si>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</si>
  <si>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</si>
  <si>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</si>
  <si>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</si>
  <si>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</si>
  <si>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</si>
  <si>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</si>
  <si>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</si>
  <si>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</si>
  <si>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</si>
  <si>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</si>
  <si>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</si>
  <si>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</si>
  <si>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</si>
  <si>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</si>
  <si>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</si>
  <si>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</si>
  <si>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</si>
  <si>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</si>
  <si>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</si>
  <si>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</si>
  <si>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</si>
  <si>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</si>
  <si>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</si>
  <si>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</si>
  <si>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</si>
  <si>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</si>
  <si>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</si>
  <si>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</si>
  <si>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</si>
  <si>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</si>
  <si>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</si>
  <si>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</si>
  <si>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</si>
  <si>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</si>
  <si>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</si>
  <si>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</si>
  <si>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</si>
  <si>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</si>
  <si>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</si>
  <si>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</si>
  <si>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</si>
  <si>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</si>
  <si>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</si>
  <si>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</si>
  <si>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</si>
  <si>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</si>
  <si>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</si>
  <si>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</si>
  <si>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</si>
  <si>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</si>
  <si>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</si>
  <si>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</si>
  <si>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</si>
  <si>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</si>
  <si>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</si>
  <si>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</si>
  <si>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</si>
  <si>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</si>
  <si>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</si>
  <si>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</si>
  <si>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</si>
  <si>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</si>
  <si>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</si>
  <si>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</si>
  <si>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</si>
  <si>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</si>
  <si>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</si>
  <si>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</si>
  <si>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</si>
  <si>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</si>
  <si>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</si>
  <si>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</si>
  <si>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</si>
  <si>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</si>
  <si>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</si>
  <si>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</si>
  <si>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</si>
  <si>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</si>
  <si>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</si>
  <si>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</si>
  <si>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</si>
  <si>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</si>
  <si>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</si>
  <si>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</si>
  <si>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</si>
  <si>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</si>
  <si>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</si>
  <si>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</si>
  <si>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</si>
  <si>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</si>
  <si>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</si>
  <si>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</si>
  <si>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</si>
  <si>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</si>
  <si>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</si>
  <si>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</si>
  <si>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</si>
  <si>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</si>
  <si>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</si>
  <si>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</si>
  <si>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</si>
  <si>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</si>
  <si>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</si>
  <si>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</si>
  <si>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</si>
  <si>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</si>
  <si>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</si>
  <si>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</si>
  <si>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</si>
  <si>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</si>
  <si>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</si>
  <si>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</si>
  <si>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</si>
  <si>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</si>
  <si>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</si>
  <si>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</si>
  <si>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</si>
  <si>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</si>
  <si>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</si>
  <si>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</si>
  <si>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</si>
  <si>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</si>
  <si>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</si>
  <si>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</si>
  <si>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</si>
  <si>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</si>
  <si>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</si>
  <si>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</si>
  <si>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</si>
  <si>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</si>
  <si>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</si>
  <si>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</si>
  <si>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</si>
  <si>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</si>
  <si>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</si>
  <si>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</si>
  <si>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</si>
  <si>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</si>
  <si>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</si>
  <si>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</si>
  <si>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</si>
  <si>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</si>
  <si>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</si>
  <si>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</si>
  <si>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</si>
  <si>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</si>
  <si>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</si>
  <si>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</si>
  <si>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</si>
  <si>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</si>
  <si>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</si>
  <si>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</si>
  <si>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</si>
  <si>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</si>
  <si>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</si>
  <si>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</si>
  <si>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</si>
  <si>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</si>
  <si>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</si>
  <si>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</si>
  <si>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</si>
  <si>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</si>
  <si>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</si>
  <si>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</si>
  <si>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</si>
  <si>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</si>
  <si>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</si>
  <si>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</si>
  <si>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</si>
  <si>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</si>
  <si>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</si>
  <si>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</si>
  <si>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</si>
  <si>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</si>
  <si>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</si>
  <si>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</si>
  <si>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</si>
  <si>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</si>
  <si>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</si>
  <si>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</si>
  <si>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</si>
  <si>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</si>
  <si>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</si>
  <si>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</si>
  <si>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</si>
  <si>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</si>
  <si>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</si>
  <si>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</si>
  <si>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</si>
  <si>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</si>
  <si>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</si>
  <si>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</si>
  <si>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</si>
  <si>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</si>
  <si>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</si>
  <si>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</si>
  <si>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</si>
  <si>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</si>
  <si>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</si>
  <si>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</si>
  <si>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</si>
  <si>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</si>
  <si>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</si>
  <si>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</si>
  <si>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</si>
  <si>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</si>
  <si>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</si>
  <si>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</si>
  <si>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</si>
  <si>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</si>
  <si>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</si>
  <si>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</si>
  <si>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</si>
  <si>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</si>
  <si>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</si>
  <si>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</si>
  <si>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</si>
  <si>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</si>
  <si>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</si>
  <si>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</si>
  <si>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</si>
  <si>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</si>
  <si>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</si>
  <si>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</si>
  <si>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</si>
  <si>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</si>
  <si>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</si>
  <si>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</si>
  <si>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</si>
  <si>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</si>
  <si>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</si>
  <si>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</si>
  <si>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</si>
  <si>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</si>
  <si>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</si>
  <si>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</si>
  <si>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</si>
  <si>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</si>
  <si>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</si>
  <si>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</si>
  <si>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</si>
  <si>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</si>
  <si>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</si>
  <si>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</si>
  <si>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</si>
  <si>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</si>
  <si>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</si>
  <si>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</si>
  <si>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</si>
  <si>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</si>
  <si>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</si>
  <si>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</si>
  <si>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</si>
  <si>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</si>
  <si>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</si>
  <si>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</si>
  <si>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</si>
  <si>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</si>
  <si>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</si>
  <si>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</si>
  <si>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</si>
  <si>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</si>
  <si>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</si>
  <si>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</si>
  <si>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</si>
  <si>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</si>
  <si>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</si>
  <si>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</si>
  <si>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</si>
  <si>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</si>
  <si>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</si>
  <si>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</si>
  <si>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</si>
  <si>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</si>
  <si>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</si>
  <si>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</si>
  <si>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</si>
  <si>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</si>
  <si>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</si>
  <si>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</si>
  <si>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</si>
  <si>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</si>
  <si>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</si>
  <si>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</si>
  <si>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</si>
  <si>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</si>
  <si>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</si>
  <si>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</si>
  <si>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</si>
  <si>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</si>
  <si>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</si>
  <si>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</si>
  <si>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</si>
  <si>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</si>
  <si>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</si>
  <si>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</si>
  <si>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</si>
  <si>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</si>
  <si>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</si>
  <si>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</si>
  <si>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</si>
  <si>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</si>
  <si>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</si>
  <si>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</si>
  <si>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</si>
  <si>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</si>
  <si>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</si>
  <si>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</si>
  <si>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</si>
  <si>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</si>
  <si>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</si>
  <si>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</si>
  <si>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</si>
  <si>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</si>
  <si>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</si>
  <si>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</si>
  <si>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</si>
  <si>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</si>
  <si>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</si>
  <si>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</si>
  <si>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</si>
  <si>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</si>
  <si>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</si>
  <si>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</si>
  <si>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</si>
  <si>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</si>
  <si>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</si>
  <si>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</si>
  <si>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</si>
  <si>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</si>
  <si>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</si>
  <si>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</si>
  <si>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</si>
  <si>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</si>
  <si>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</si>
  <si>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</si>
  <si>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</si>
  <si>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</si>
  <si>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</si>
  <si>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</si>
  <si>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</si>
  <si>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</si>
  <si>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</si>
  <si>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</si>
  <si>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</si>
  <si>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</si>
  <si>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</si>
  <si>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</si>
  <si>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</si>
  <si>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</si>
  <si>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</si>
  <si>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</si>
  <si>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</si>
  <si>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</si>
  <si>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</si>
  <si>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</si>
  <si>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</si>
  <si>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</si>
  <si>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</si>
  <si>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</si>
  <si>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</si>
  <si>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</si>
  <si>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</si>
  <si>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</si>
  <si>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</si>
  <si>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</si>
  <si>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</si>
  <si>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</si>
  <si>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</si>
  <si>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</si>
  <si>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</si>
  <si>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</si>
  <si>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</si>
  <si>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</si>
  <si>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</si>
  <si>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</si>
  <si>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</si>
  <si>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</si>
  <si>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</si>
  <si>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</si>
  <si>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</si>
  <si>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</si>
  <si>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</si>
  <si>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</si>
  <si>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</si>
  <si>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</si>
  <si>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</si>
  <si>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</si>
  <si>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</si>
  <si>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</si>
  <si>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</si>
  <si>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</si>
  <si>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</si>
  <si>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</si>
  <si>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</si>
  <si>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</si>
  <si>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</si>
  <si>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</si>
  <si>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</si>
  <si>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</si>
  <si>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</si>
  <si>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</si>
  <si>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</si>
  <si>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</si>
  <si>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</si>
  <si>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</si>
  <si>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</si>
  <si>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</si>
  <si>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</si>
  <si>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</si>
  <si>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</si>
  <si>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</si>
  <si>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</si>
  <si>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</si>
  <si>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</si>
  <si>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</si>
  <si>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</si>
  <si>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</si>
  <si>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</si>
  <si>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</si>
  <si>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</si>
  <si>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</si>
  <si>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</si>
  <si>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</si>
  <si>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</si>
  <si>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</si>
  <si>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</si>
  <si>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</si>
  <si>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</si>
  <si>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</si>
  <si>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</si>
  <si>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</si>
  <si>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</si>
  <si>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</si>
  <si>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</si>
  <si>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</si>
  <si>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</si>
  <si>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</si>
  <si>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</si>
  <si>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</si>
  <si>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</si>
  <si>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</si>
  <si>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</si>
  <si>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</si>
  <si>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</si>
  <si>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</si>
  <si>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</si>
  <si>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</si>
  <si>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</si>
  <si>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</si>
  <si>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</si>
  <si>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</si>
  <si>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</si>
  <si>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</si>
  <si>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</si>
  <si>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</si>
  <si>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</si>
  <si>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</si>
  <si>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</si>
  <si>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</si>
  <si>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</si>
  <si>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</si>
  <si>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</si>
  <si>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</si>
  <si>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</si>
  <si>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</si>
  <si>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</si>
  <si>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</si>
  <si>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</si>
  <si>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</si>
  <si>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</si>
  <si>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</si>
  <si>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</si>
  <si>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</si>
  <si>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</si>
  <si>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</si>
  <si>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</si>
  <si>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</si>
  <si>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</si>
  <si>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</si>
  <si>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</si>
  <si>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</si>
  <si>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</si>
  <si>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</si>
  <si>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</si>
  <si>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</si>
  <si>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</si>
  <si>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</si>
  <si>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</si>
  <si>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</si>
  <si>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</si>
  <si>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</si>
  <si>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</si>
  <si>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</si>
  <si>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</si>
  <si>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</si>
  <si>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</si>
  <si>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</si>
  <si>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</si>
  <si>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</si>
  <si>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</si>
  <si>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</si>
  <si>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</si>
  <si>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</si>
  <si>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</si>
  <si>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</si>
  <si>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</si>
  <si>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</si>
  <si>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</si>
  <si>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</si>
  <si>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</si>
  <si>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</si>
  <si>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</si>
  <si>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</si>
  <si>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</si>
  <si>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</si>
  <si>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</si>
  <si>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</si>
  <si>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</si>
  <si>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</si>
  <si>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</si>
  <si>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</si>
  <si>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</si>
  <si>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</si>
  <si>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</si>
  <si>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</si>
  <si>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</si>
  <si>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</si>
  <si>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</si>
  <si>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</si>
  <si>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</si>
  <si>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</si>
  <si>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</si>
  <si>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</si>
  <si>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</si>
  <si>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</si>
  <si>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</si>
  <si>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</si>
  <si>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</si>
  <si>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</si>
  <si>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</si>
  <si>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</si>
  <si>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</si>
  <si>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</si>
  <si>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</si>
  <si>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</si>
  <si>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</si>
  <si>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</si>
  <si>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</si>
  <si>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</si>
  <si>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</si>
  <si>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</si>
  <si>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</si>
  <si>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</si>
  <si>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</si>
  <si>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</si>
  <si>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</si>
  <si>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</si>
  <si>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</si>
  <si>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</si>
  <si>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</si>
  <si>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</si>
  <si>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</si>
  <si>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</si>
  <si>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</si>
  <si>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</si>
  <si>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</si>
  <si>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</si>
  <si>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</si>
  <si>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</si>
  <si>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</si>
  <si>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</si>
  <si>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</si>
  <si>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</si>
  <si>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</si>
  <si>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</si>
  <si>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</si>
  <si>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</si>
  <si>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</si>
  <si>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</si>
  <si>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</si>
  <si>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</si>
  <si>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</si>
  <si>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</si>
  <si>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</si>
  <si>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</si>
  <si>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</si>
  <si>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</si>
  <si>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</si>
  <si>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</si>
  <si>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</si>
  <si>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</si>
  <si>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</si>
  <si>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</si>
  <si>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</si>
  <si>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</si>
  <si>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</si>
  <si>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</si>
  <si>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</si>
  <si>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</si>
  <si>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</si>
  <si>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</si>
  <si>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</si>
  <si>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</si>
  <si>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</si>
  <si>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</si>
  <si>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</si>
  <si>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</si>
  <si>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</si>
  <si>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</si>
  <si>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</si>
  <si>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</si>
  <si>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</si>
  <si>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</si>
  <si>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</si>
  <si>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</si>
  <si>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</si>
  <si>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</si>
  <si>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</si>
  <si>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</si>
  <si>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</si>
  <si>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</si>
  <si>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</si>
  <si>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</si>
  <si>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</si>
  <si>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</si>
  <si>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</si>
  <si>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</si>
  <si>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</si>
  <si>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</si>
  <si>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</si>
  <si>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</si>
  <si>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</si>
  <si>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</si>
  <si>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</si>
  <si>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</si>
  <si>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</si>
  <si>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</si>
  <si>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</si>
  <si>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</si>
  <si>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</si>
  <si>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</si>
  <si>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</si>
  <si>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</si>
  <si>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</si>
  <si>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</si>
  <si>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</si>
  <si>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</si>
  <si>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</si>
  <si>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</si>
  <si>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</si>
  <si>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</si>
  <si>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</si>
  <si>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</si>
  <si>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</si>
  <si>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</si>
  <si>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</si>
  <si>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</si>
  <si>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</si>
  <si>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</si>
  <si>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</si>
  <si>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</si>
  <si>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</si>
  <si>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</si>
  <si>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</si>
  <si>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</si>
  <si>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</si>
  <si>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</si>
  <si>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</si>
  <si>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</si>
  <si>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</si>
  <si>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</si>
  <si>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</si>
  <si>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</si>
  <si>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</si>
  <si>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</si>
  <si>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</si>
  <si>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</si>
  <si>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</si>
  <si>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</si>
  <si>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</si>
  <si>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</si>
  <si>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</si>
  <si>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</si>
  <si>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</si>
  <si>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</si>
  <si>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</si>
  <si>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</si>
  <si>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</si>
  <si>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</si>
  <si>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</si>
  <si>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</si>
  <si>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</si>
  <si>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</si>
  <si>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</si>
  <si>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</si>
  <si>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</si>
  <si>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</si>
  <si>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</si>
  <si>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</si>
  <si>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</si>
  <si>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</si>
  <si>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</si>
  <si>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</si>
  <si>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</si>
  <si>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</si>
  <si>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</si>
  <si>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</si>
  <si>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</si>
  <si>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</si>
  <si>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</si>
  <si>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</si>
  <si>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</si>
  <si>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</si>
  <si>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</si>
  <si>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</si>
  <si>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</si>
  <si>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</si>
  <si>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</si>
  <si>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</si>
  <si>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</si>
  <si>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</si>
  <si>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</si>
  <si>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</si>
  <si>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</si>
  <si>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</si>
  <si>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</si>
  <si>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</si>
  <si>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</si>
  <si>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</si>
  <si>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</si>
  <si>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</si>
  <si>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</si>
  <si>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</si>
  <si>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</si>
  <si>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</si>
  <si>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</si>
  <si>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</si>
  <si>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</si>
  <si>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</si>
  <si>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</si>
  <si>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</si>
  <si>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</si>
  <si>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</si>
  <si>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</si>
  <si>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</si>
  <si>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</si>
  <si>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</si>
  <si>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</si>
  <si>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</si>
  <si>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</si>
  <si>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</si>
  <si>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</si>
  <si>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</si>
  <si>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</si>
  <si>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</si>
  <si>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</si>
  <si>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</si>
  <si>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</si>
  <si>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</si>
  <si>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</si>
  <si>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</si>
  <si>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</si>
  <si>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</si>
  <si>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</si>
  <si>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</si>
  <si>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</si>
  <si>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</si>
  <si>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</si>
  <si>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</si>
  <si>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</si>
  <si>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</si>
  <si>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</si>
  <si>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</si>
  <si>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</si>
  <si>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</si>
  <si>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</si>
  <si>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</si>
  <si>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</si>
  <si>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</si>
  <si>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</si>
  <si>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</si>
  <si>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</si>
  <si>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</si>
  <si>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</si>
  <si>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</si>
  <si>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</si>
  <si>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</si>
  <si>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</si>
  <si>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</si>
  <si>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</si>
  <si>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</si>
  <si>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</si>
  <si>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</si>
  <si>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</si>
  <si>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</si>
  <si>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</si>
  <si>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</si>
  <si>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</si>
  <si>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</si>
  <si>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</si>
  <si>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</si>
  <si>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</si>
  <si>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</si>
  <si>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</si>
  <si>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</si>
  <si>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</si>
  <si>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</si>
  <si>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</si>
  <si>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</si>
  <si>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</si>
  <si>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</si>
  <si>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</si>
  <si>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</si>
  <si>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</si>
  <si>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</si>
  <si>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</si>
  <si>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</si>
  <si>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</si>
  <si>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</si>
  <si>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</si>
  <si>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</si>
  <si>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</si>
  <si>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</si>
  <si>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</si>
  <si>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</si>
  <si>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</si>
  <si>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</si>
  <si>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</si>
  <si>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</si>
  <si>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</si>
  <si>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</si>
  <si>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</si>
  <si>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</si>
  <si>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</si>
  <si>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</si>
  <si>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</si>
  <si>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</si>
  <si>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</si>
  <si>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</si>
  <si>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</si>
  <si>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</si>
  <si>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</si>
  <si>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</si>
  <si>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</si>
  <si>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</si>
  <si>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</si>
  <si>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</si>
  <si>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</si>
  <si>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</si>
  <si>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</si>
  <si>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</si>
  <si>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</si>
  <si>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</si>
  <si>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</si>
  <si>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</si>
  <si>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</si>
  <si>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</si>
  <si>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</si>
  <si>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</si>
  <si>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</si>
  <si>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</si>
  <si>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</si>
  <si>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</si>
  <si>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</si>
  <si>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</si>
  <si>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</si>
  <si>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</si>
  <si>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</si>
  <si>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</si>
  <si>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</si>
  <si>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</si>
  <si>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</si>
  <si>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</si>
  <si>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</si>
  <si>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</si>
  <si>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</si>
  <si>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</si>
  <si>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</si>
  <si>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</si>
  <si>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</si>
  <si>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</si>
  <si>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</si>
  <si>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</si>
  <si>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</si>
  <si>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</si>
  <si>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</si>
  <si>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</si>
  <si>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</si>
  <si>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</si>
  <si>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</si>
  <si>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</si>
  <si>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</si>
  <si>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</si>
  <si>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</si>
  <si>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</si>
  <si>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</si>
  <si>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</si>
  <si>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</si>
  <si>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</si>
  <si>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</si>
  <si>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</si>
  <si>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</si>
  <si>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</si>
  <si>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</si>
  <si>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</si>
  <si>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</si>
  <si>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</si>
  <si>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</si>
  <si>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</si>
  <si>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</si>
  <si>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</si>
  <si>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</si>
  <si>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</si>
  <si>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</si>
  <si>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</si>
  <si>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</si>
  <si>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</si>
  <si>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</si>
  <si>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</si>
  <si>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</si>
  <si>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</si>
  <si>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</si>
  <si>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</si>
  <si>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</si>
  <si>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</si>
  <si>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</si>
  <si>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</si>
  <si>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</si>
  <si>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</si>
  <si>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</si>
  <si>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</si>
  <si>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</si>
  <si>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</si>
  <si>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</si>
  <si>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</si>
  <si>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</si>
  <si>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</si>
  <si>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</si>
  <si>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</si>
  <si>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</si>
  <si>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</si>
  <si>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</si>
  <si>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</si>
  <si>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</si>
  <si>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</si>
  <si>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</si>
  <si>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</si>
  <si>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</si>
  <si>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</si>
  <si>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</si>
  <si>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</si>
  <si>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</si>
  <si>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</si>
  <si>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</si>
  <si>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</si>
  <si>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</si>
  <si>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</si>
  <si>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</si>
  <si>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</si>
  <si>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</si>
  <si>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</si>
  <si>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</si>
  <si>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</si>
  <si>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</si>
  <si>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</si>
  <si>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</si>
  <si>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</si>
  <si>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</si>
  <si>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</si>
  <si>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</si>
  <si>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</si>
  <si>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</si>
  <si>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</si>
  <si>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</si>
  <si>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</si>
  <si>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</si>
  <si>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</si>
  <si>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</si>
  <si>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</si>
  <si>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</si>
  <si>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</si>
  <si>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</si>
  <si>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</si>
  <si>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</si>
  <si>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</si>
  <si>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</si>
  <si>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</si>
  <si>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</si>
  <si>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</si>
  <si>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</si>
  <si>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</si>
  <si>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</si>
  <si>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</si>
  <si>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</si>
  <si>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</si>
  <si>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</si>
  <si>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</si>
  <si>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</si>
  <si>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</si>
  <si>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</si>
  <si>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</si>
  <si>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</si>
  <si>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</si>
  <si>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</si>
  <si>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</si>
  <si>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</si>
  <si>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</si>
  <si>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</si>
  <si>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</si>
  <si>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</si>
  <si>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</si>
  <si>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</si>
  <si>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</si>
  <si>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</si>
  <si>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</si>
  <si>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</si>
  <si>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</si>
  <si>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</si>
  <si>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</si>
  <si>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</si>
  <si>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</si>
  <si>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</si>
  <si>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</si>
  <si>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</si>
  <si>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</si>
  <si>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</si>
  <si>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</si>
  <si>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</si>
  <si>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</si>
  <si>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</si>
  <si>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</si>
  <si>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</si>
  <si>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</si>
  <si>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</si>
  <si>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</si>
  <si>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</si>
  <si>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</si>
  <si>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</si>
  <si>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</si>
  <si>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</si>
  <si>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</si>
  <si>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</si>
  <si>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</si>
  <si>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</si>
  <si>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</si>
  <si>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</si>
  <si>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</si>
  <si>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</si>
  <si>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</si>
  <si>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</si>
  <si>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</si>
  <si>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</si>
  <si>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</si>
  <si>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</si>
  <si>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</si>
  <si>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</si>
  <si>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</si>
  <si>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</si>
  <si>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</si>
  <si>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</si>
  <si>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</si>
  <si>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</si>
  <si>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</si>
  <si>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</si>
  <si>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</si>
  <si>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</si>
  <si>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</si>
  <si>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</si>
  <si>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</si>
  <si>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</si>
  <si>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</si>
  <si>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</si>
  <si>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</si>
  <si>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</si>
  <si>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</si>
  <si>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</si>
  <si>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</si>
  <si>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</si>
  <si>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</si>
  <si>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</si>
  <si>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</si>
  <si>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</si>
  <si>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</si>
  <si>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</si>
  <si>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</si>
  <si>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</si>
  <si>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</si>
  <si>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</si>
  <si>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</si>
  <si>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</si>
  <si>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</si>
  <si>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</si>
  <si>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</si>
  <si>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</si>
  <si>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</si>
  <si>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</si>
  <si>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</si>
  <si>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</si>
  <si>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</si>
  <si>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</si>
  <si>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</si>
  <si>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</si>
  <si>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</si>
  <si>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</si>
  <si>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</si>
  <si>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</si>
  <si>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</si>
  <si>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</si>
  <si>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</si>
  <si>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</si>
  <si>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</si>
  <si>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</si>
  <si>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</si>
  <si>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</si>
  <si>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</si>
  <si>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</si>
  <si>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</si>
  <si>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</si>
  <si>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</si>
  <si>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</si>
  <si>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</si>
  <si>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</si>
  <si>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</si>
  <si>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</si>
  <si>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</si>
  <si>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</si>
  <si>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</si>
  <si>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</si>
  <si>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</si>
  <si>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</si>
  <si>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</si>
  <si>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</si>
  <si>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</si>
  <si>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</si>
  <si>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</si>
  <si>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</si>
  <si>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</si>
  <si>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</si>
  <si>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</si>
  <si>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</si>
  <si>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</si>
  <si>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</si>
  <si>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</si>
  <si>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</si>
  <si>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</si>
  <si>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</si>
  <si>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</si>
  <si>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</si>
  <si>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</si>
  <si>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</si>
  <si>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</si>
  <si>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</si>
  <si>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</si>
  <si>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</si>
  <si>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</si>
  <si>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</si>
  <si>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</si>
  <si>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</si>
  <si>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</si>
  <si>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</si>
  <si>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</si>
  <si>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</si>
  <si>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</si>
  <si>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</si>
  <si>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</si>
  <si>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</si>
  <si>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</si>
  <si>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</si>
  <si>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</si>
  <si>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</si>
  <si>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</si>
  <si>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</si>
  <si>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</si>
  <si>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</si>
  <si>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</si>
  <si>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</si>
  <si>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</si>
  <si>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</si>
  <si>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</si>
  <si>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</si>
  <si>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</si>
  <si>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</si>
  <si>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</si>
  <si>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</si>
  <si>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</si>
  <si>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</si>
  <si>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</si>
  <si>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</si>
  <si>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</si>
  <si>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</si>
  <si>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</si>
  <si>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</si>
  <si>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</si>
  <si>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</si>
  <si>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</si>
  <si>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</si>
  <si>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</si>
  <si>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</si>
  <si>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</si>
  <si>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</si>
  <si>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</si>
  <si>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</si>
  <si>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</si>
  <si>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</si>
  <si>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</si>
  <si>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</si>
  <si>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</si>
  <si>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</si>
  <si>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</si>
  <si>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</si>
  <si>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</si>
  <si>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</si>
  <si>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</si>
  <si>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</si>
  <si>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</si>
  <si>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</si>
  <si>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</si>
  <si>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</si>
  <si>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</si>
  <si>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</si>
  <si>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</si>
  <si>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</si>
  <si>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</si>
  <si>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</si>
  <si>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</si>
  <si>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</si>
  <si>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</si>
  <si>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</si>
  <si>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</si>
  <si>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</si>
  <si>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</si>
  <si>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</si>
  <si>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</si>
  <si>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</si>
  <si>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</si>
  <si>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</si>
  <si>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</si>
  <si>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</si>
  <si>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</si>
  <si>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</si>
  <si>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</si>
  <si>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</si>
  <si>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</si>
  <si>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</si>
  <si>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</si>
  <si>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</si>
  <si>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</si>
  <si>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</si>
  <si>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</si>
  <si>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</si>
  <si>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</si>
  <si>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</si>
  <si>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</si>
  <si>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</si>
  <si>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</si>
  <si>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</si>
  <si>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</si>
  <si>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</si>
  <si>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</si>
  <si>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</si>
  <si>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</si>
  <si>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</si>
  <si>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</si>
  <si>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</si>
  <si>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</si>
  <si>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</si>
  <si>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</si>
  <si>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</si>
  <si>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</si>
  <si>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</si>
  <si>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</si>
  <si>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</si>
  <si>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</si>
  <si>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</si>
  <si>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</si>
  <si>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</si>
  <si>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</si>
  <si>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</si>
  <si>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</si>
  <si>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</si>
  <si>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</si>
  <si>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</si>
  <si>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</si>
  <si>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</si>
  <si>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</si>
  <si>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</si>
  <si>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</si>
  <si>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</si>
  <si>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</si>
  <si>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</si>
  <si>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</si>
  <si>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</si>
  <si>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</si>
  <si>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</si>
  <si>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</si>
  <si>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</si>
  <si>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</si>
  <si>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</si>
  <si>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</si>
  <si>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</si>
  <si>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</si>
  <si>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</si>
  <si>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</si>
  <si>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</si>
  <si>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</si>
  <si>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</si>
  <si>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</si>
  <si>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</si>
  <si>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</si>
  <si>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</si>
  <si>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</si>
  <si>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</si>
  <si>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</si>
  <si>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</si>
  <si>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</si>
  <si>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</si>
  <si>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</si>
  <si>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</si>
  <si>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</si>
  <si>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</si>
  <si>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</si>
  <si>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</si>
  <si>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</si>
  <si>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</si>
  <si>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</si>
  <si>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</si>
  <si>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</si>
  <si>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</si>
  <si>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</si>
  <si>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</si>
  <si>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</si>
  <si>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</si>
  <si>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</si>
  <si>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</si>
  <si>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</si>
  <si>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</si>
  <si>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</si>
  <si>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</si>
  <si>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</si>
  <si>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</si>
  <si>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</si>
  <si>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</si>
  <si>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</si>
  <si>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</si>
  <si>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</si>
  <si>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</si>
  <si>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</si>
  <si>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</si>
  <si>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</si>
  <si>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</si>
  <si>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</si>
  <si>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</si>
  <si>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</si>
  <si>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</si>
  <si>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</si>
  <si>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</si>
  <si>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</si>
  <si>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</si>
  <si>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</si>
  <si>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</si>
  <si>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</si>
  <si>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</si>
  <si>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</si>
  <si>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</si>
  <si>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</si>
  <si>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</si>
  <si>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</si>
  <si>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</si>
  <si>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</si>
  <si>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</si>
  <si>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</si>
  <si>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</si>
  <si>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</si>
  <si>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</si>
  <si>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</si>
  <si>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</si>
  <si>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</si>
  <si>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</si>
  <si>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</si>
  <si>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</si>
  <si>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</si>
  <si>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</si>
  <si>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</si>
  <si>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</si>
  <si>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</si>
  <si>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</si>
  <si>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</si>
  <si>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</si>
  <si>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</si>
  <si>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</si>
  <si>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</si>
  <si>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</si>
  <si>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</si>
  <si>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</si>
  <si>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</si>
  <si>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</si>
  <si>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</si>
  <si>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</si>
  <si>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</si>
  <si>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</si>
  <si>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</si>
  <si>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</si>
  <si>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</si>
  <si>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</si>
  <si>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</si>
  <si>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</si>
  <si>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</si>
  <si>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</si>
  <si>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</si>
  <si>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</si>
  <si>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</si>
  <si>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</si>
  <si>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</si>
  <si>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</si>
  <si>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</si>
  <si>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</si>
  <si>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</si>
  <si>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</si>
  <si>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</si>
  <si>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</si>
  <si>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</si>
  <si>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</si>
  <si>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</si>
  <si>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</si>
  <si>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</si>
  <si>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</si>
  <si>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</si>
  <si>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</si>
  <si>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</si>
  <si>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</si>
  <si>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</si>
  <si>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</si>
  <si>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</si>
  <si>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</si>
  <si>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</si>
  <si>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</si>
  <si>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</si>
  <si>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</si>
  <si>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</si>
  <si>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</si>
  <si>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</si>
  <si>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</si>
  <si>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</si>
  <si>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</si>
  <si>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</si>
  <si>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</si>
  <si>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</si>
  <si>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</si>
  <si>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</si>
  <si>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</si>
  <si>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</si>
  <si>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</si>
  <si>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</si>
  <si>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</si>
  <si>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</si>
  <si>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</si>
  <si>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</si>
  <si>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</si>
  <si>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</si>
  <si>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</si>
  <si>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</si>
  <si>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</si>
  <si>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</si>
  <si>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</si>
  <si>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</si>
  <si>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</si>
  <si>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</si>
  <si>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</si>
  <si>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</si>
  <si>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</si>
  <si>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</si>
  <si>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</si>
  <si>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</si>
  <si>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</si>
  <si>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</si>
  <si>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</si>
  <si>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</si>
  <si>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</si>
  <si>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</si>
  <si>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</si>
  <si>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</si>
  <si>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</si>
  <si>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</si>
  <si>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</si>
  <si>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</si>
  <si>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</si>
  <si>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</si>
  <si>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</si>
  <si>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</si>
  <si>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</si>
  <si>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</si>
  <si>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</si>
  <si>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</si>
  <si>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</si>
  <si>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</si>
  <si>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</si>
  <si>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</si>
  <si>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</si>
  <si>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</si>
  <si>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</si>
  <si>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</si>
  <si>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</si>
  <si>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</si>
  <si>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</si>
  <si>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</si>
  <si>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</si>
  <si>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</si>
  <si>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</si>
  <si>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</si>
  <si>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</si>
  <si>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</si>
  <si>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</si>
  <si>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</si>
  <si>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</si>
  <si>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</si>
  <si>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</si>
  <si>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</si>
  <si>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</si>
  <si>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</si>
  <si>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</si>
  <si>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</si>
  <si>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</si>
  <si>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</si>
  <si>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</si>
  <si>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</si>
  <si>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</si>
  <si>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</si>
  <si>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</si>
  <si>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</si>
  <si>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</si>
  <si>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</si>
  <si>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</si>
  <si>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</si>
  <si>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</si>
  <si>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</si>
  <si>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</si>
  <si>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</si>
  <si>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</si>
  <si>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</si>
  <si>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</si>
  <si>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</si>
  <si>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</si>
  <si>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</si>
  <si>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</si>
  <si>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</si>
  <si>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</si>
  <si>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</si>
  <si>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</si>
  <si>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</si>
  <si>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</si>
  <si>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</si>
  <si>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</si>
  <si>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</si>
  <si>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</si>
  <si>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</si>
  <si>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</si>
  <si>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</si>
  <si>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</si>
  <si>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</si>
  <si>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</si>
  <si>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</si>
  <si>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</si>
  <si>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</si>
  <si>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</si>
  <si>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</si>
  <si>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</si>
  <si>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</si>
  <si>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</si>
  <si>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</si>
  <si>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</si>
  <si>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</si>
  <si>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</si>
  <si>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</si>
  <si>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</si>
  <si>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</si>
  <si>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</si>
  <si>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</si>
  <si>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</si>
  <si>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</si>
  <si>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</si>
  <si>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</si>
  <si>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</si>
  <si>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</si>
  <si>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</si>
  <si>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</si>
  <si>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</si>
  <si>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</si>
  <si>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</si>
  <si>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</si>
  <si>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</si>
  <si>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</si>
  <si>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</si>
  <si>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</si>
  <si>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</si>
  <si>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</si>
  <si>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</si>
  <si>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</si>
  <si>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</si>
  <si>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</si>
  <si>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</si>
  <si>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</si>
  <si>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</si>
  <si>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</si>
  <si>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</si>
  <si>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</si>
  <si>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</si>
  <si>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</si>
  <si>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</si>
  <si>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</si>
  <si>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</si>
  <si>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</si>
  <si>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</si>
  <si>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</si>
  <si>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</si>
  <si>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</si>
  <si>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</si>
  <si>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</si>
  <si>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</si>
  <si>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</si>
  <si>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</si>
  <si>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</si>
  <si>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</si>
  <si>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</si>
  <si>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</si>
  <si>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</si>
  <si>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</si>
  <si>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</si>
  <si>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</si>
  <si>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</si>
  <si>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</si>
  <si>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</si>
  <si>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</si>
  <si>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</si>
  <si>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</si>
  <si>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</si>
  <si>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</si>
  <si>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</si>
  <si>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</si>
  <si>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</si>
  <si>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</si>
  <si>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</si>
  <si>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</si>
  <si>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</si>
  <si>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</si>
  <si>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</si>
  <si>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</si>
  <si>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</si>
  <si>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</si>
  <si>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</si>
  <si>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</si>
  <si>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</si>
  <si>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</si>
  <si>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</si>
  <si>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</si>
  <si>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</si>
  <si>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</si>
  <si>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</si>
  <si>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</si>
  <si>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</si>
  <si>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</si>
  <si>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</si>
  <si>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</si>
  <si>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</si>
  <si>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</si>
  <si>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</si>
  <si>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</si>
  <si>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</si>
  <si>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</si>
  <si>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</si>
  <si>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</si>
  <si>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</si>
  <si>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</si>
  <si>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</si>
  <si>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</si>
  <si>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</si>
  <si>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</si>
  <si>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</si>
  <si>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</si>
  <si>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</si>
  <si>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</si>
  <si>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</si>
  <si>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</si>
  <si>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</si>
  <si>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</si>
  <si>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</si>
  <si>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</si>
  <si>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</si>
  <si>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</si>
  <si>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</si>
  <si>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</si>
  <si>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</si>
  <si>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</si>
  <si>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</si>
  <si>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</si>
  <si>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</si>
  <si>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</si>
  <si>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</si>
  <si>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</si>
  <si>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</si>
  <si>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</si>
  <si>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</si>
  <si>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</si>
  <si>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</si>
  <si>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</si>
  <si>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</si>
  <si>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</si>
  <si>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</si>
  <si>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</si>
  <si>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</si>
  <si>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</si>
  <si>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</si>
  <si>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</si>
  <si>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</si>
  <si>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</si>
  <si>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</si>
  <si>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</si>
  <si>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</si>
  <si>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</si>
  <si>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</si>
  <si>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</si>
  <si>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</si>
  <si>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</si>
  <si>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</si>
  <si>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</si>
  <si>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</si>
  <si>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</si>
  <si>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</si>
  <si>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</si>
  <si>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</si>
  <si>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</si>
  <si>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</si>
  <si>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</si>
  <si>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</si>
  <si>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</si>
  <si>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</si>
  <si>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</si>
  <si>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</si>
  <si>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</si>
  <si>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</si>
  <si>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</si>
  <si>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</si>
  <si>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</si>
  <si>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</si>
  <si>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</si>
  <si>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</si>
  <si>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</si>
  <si>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</si>
  <si>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</si>
  <si>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</si>
  <si>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</si>
  <si>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</si>
  <si>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</si>
  <si>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</si>
  <si>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</si>
  <si>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</si>
  <si>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</si>
  <si>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</si>
  <si>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</si>
  <si>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</si>
  <si>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</si>
  <si>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</si>
  <si>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</si>
  <si>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</si>
  <si>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</si>
  <si>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</si>
  <si>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</si>
  <si>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</si>
  <si>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</si>
  <si>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</si>
  <si>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</si>
  <si>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</si>
  <si>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</si>
  <si>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</si>
  <si>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</si>
  <si>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</si>
  <si>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</si>
  <si>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</si>
  <si>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</si>
  <si>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</si>
  <si>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</si>
  <si>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</si>
  <si>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</si>
  <si>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</si>
  <si>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</si>
  <si>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</si>
  <si>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</si>
  <si>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</si>
  <si>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</si>
  <si>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</si>
  <si>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</si>
  <si>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</si>
  <si>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</si>
  <si>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</si>
  <si>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</si>
  <si>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</si>
  <si>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</si>
  <si>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</si>
  <si>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</si>
  <si>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</si>
  <si>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</si>
  <si>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</si>
  <si>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</si>
  <si>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</si>
  <si>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</si>
  <si>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</si>
  <si>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</si>
  <si>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</si>
  <si>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</si>
  <si>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</si>
  <si>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</si>
  <si>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</si>
  <si>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</si>
  <si>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</si>
  <si>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</si>
  <si>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</si>
  <si>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</si>
  <si>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</si>
  <si>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</si>
  <si>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</si>
  <si>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</si>
  <si>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</si>
  <si>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</si>
  <si>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</si>
  <si>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</si>
  <si>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</si>
  <si>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</si>
  <si>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</si>
  <si>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</si>
  <si>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</si>
  <si>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</si>
  <si>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</si>
  <si>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</si>
  <si>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</si>
  <si>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</si>
  <si>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</si>
  <si>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</si>
  <si>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</si>
  <si>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</si>
  <si>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</si>
  <si>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</si>
  <si>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</si>
  <si>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</si>
  <si>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</si>
  <si>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</si>
  <si>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</si>
  <si>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</si>
  <si>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</si>
  <si>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</si>
  <si>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</si>
  <si>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</si>
  <si>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</si>
  <si>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</si>
  <si>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</si>
  <si>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</si>
  <si>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</si>
  <si>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</si>
  <si>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</si>
  <si>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</si>
  <si>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</si>
  <si>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</si>
  <si>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</si>
  <si>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</si>
  <si>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</si>
  <si>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</si>
  <si>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</si>
  <si>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</si>
  <si>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</si>
  <si>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</si>
  <si>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</si>
  <si>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</si>
  <si>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</si>
  <si>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</si>
  <si>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</si>
  <si>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</si>
  <si>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</si>
  <si>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</si>
  <si>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</si>
  <si>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</si>
  <si>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</si>
  <si>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</si>
  <si>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</si>
  <si>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</si>
  <si>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</si>
  <si>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</si>
  <si>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</si>
  <si>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</si>
  <si>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</si>
  <si>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</si>
  <si>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</si>
  <si>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</si>
  <si>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</si>
  <si>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</si>
  <si>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</si>
  <si>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</si>
  <si>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</si>
  <si>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</si>
  <si>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</si>
  <si>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</si>
  <si>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</si>
  <si>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</si>
  <si>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</si>
  <si>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</si>
  <si>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</si>
  <si>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</si>
  <si>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</si>
  <si>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</si>
  <si>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</si>
  <si>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</si>
  <si>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</si>
  <si>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</si>
  <si>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</si>
  <si>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</si>
  <si>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</si>
  <si>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</si>
  <si>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</si>
  <si>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</si>
  <si>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</si>
  <si>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</si>
  <si>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</si>
  <si>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</si>
  <si>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</si>
  <si>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</si>
  <si>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</si>
  <si>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</si>
  <si>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</si>
  <si>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</si>
  <si>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</si>
  <si>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</si>
  <si>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</si>
  <si>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</si>
  <si>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</si>
  <si>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</si>
  <si>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</si>
  <si>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</si>
  <si>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</si>
  <si>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</si>
  <si>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</si>
  <si>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</si>
  <si>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</si>
  <si>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</si>
  <si>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</si>
  <si>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</si>
  <si>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</si>
  <si>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</si>
  <si>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</si>
  <si>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</si>
  <si>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</si>
  <si>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</si>
  <si>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</si>
  <si>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</si>
  <si>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</si>
  <si>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</si>
  <si>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</si>
  <si>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</si>
  <si>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</si>
  <si>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</si>
  <si>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</si>
  <si>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</si>
  <si>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</si>
  <si>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</si>
  <si>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</si>
  <si>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</si>
  <si>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</si>
  <si>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</si>
  <si>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</si>
  <si>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</si>
  <si>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</si>
  <si>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</si>
  <si>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</si>
  <si>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</si>
  <si>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</si>
  <si>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</si>
  <si>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</si>
  <si>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</si>
  <si>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</si>
  <si>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</si>
  <si>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</si>
  <si>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</si>
  <si>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</si>
  <si>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</si>
  <si>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</si>
  <si>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</si>
  <si>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</si>
  <si>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</si>
  <si>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</si>
  <si>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</si>
  <si>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</si>
  <si>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</si>
  <si>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</si>
  <si>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</si>
  <si>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</si>
  <si>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</si>
  <si>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</si>
  <si>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</si>
  <si>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</si>
  <si>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</si>
  <si>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</si>
  <si>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</si>
  <si>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</si>
  <si>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</si>
  <si>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</si>
  <si>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</si>
  <si>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</si>
  <si>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</si>
  <si>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</si>
  <si>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</si>
  <si>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</si>
  <si>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</si>
  <si>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</si>
  <si>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</si>
  <si>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</si>
  <si>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</si>
  <si>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</si>
  <si>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</si>
  <si>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</si>
  <si>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</si>
  <si>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</si>
  <si>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</si>
  <si>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</si>
  <si>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</si>
  <si>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</si>
  <si>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</si>
  <si>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</si>
  <si>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</si>
  <si>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</si>
  <si>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</si>
  <si>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</si>
  <si>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</si>
  <si>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</si>
  <si>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</si>
  <si>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</si>
  <si>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</si>
  <si>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</si>
  <si>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</si>
  <si>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</si>
  <si>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</si>
  <si>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</si>
  <si>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</si>
  <si>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</si>
  <si>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</si>
  <si>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</si>
  <si>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</si>
  <si>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</si>
  <si>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</si>
  <si>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</si>
  <si>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</si>
  <si>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</si>
  <si>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</si>
  <si>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</si>
  <si>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</si>
  <si>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</si>
  <si>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</si>
  <si>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</si>
  <si>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</si>
  <si>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</si>
  <si>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</si>
  <si>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</si>
  <si>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</si>
  <si>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</si>
  <si>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</si>
  <si>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</si>
  <si>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</si>
  <si>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</si>
  <si>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</si>
  <si>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</si>
  <si>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</si>
  <si>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</si>
  <si>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</si>
  <si>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</si>
  <si>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</si>
  <si>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</si>
  <si>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</si>
  <si>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</si>
  <si>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</si>
  <si>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</si>
  <si>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</si>
  <si>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</si>
  <si>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</si>
  <si>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</si>
  <si>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</si>
  <si>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</si>
  <si>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</si>
  <si>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</si>
  <si>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</si>
  <si>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</si>
  <si>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</si>
  <si>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</si>
  <si>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</si>
  <si>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</si>
  <si>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</si>
  <si>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</si>
  <si>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</si>
  <si>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</si>
  <si>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</si>
  <si>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</si>
  <si>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</si>
  <si>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</si>
  <si>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</si>
  <si>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</si>
  <si>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</si>
  <si>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</si>
  <si>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</si>
  <si>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</si>
  <si>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</si>
  <si>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</si>
  <si>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</si>
  <si>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</si>
  <si>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</si>
  <si>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</si>
  <si>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</si>
  <si>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</si>
  <si>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</si>
  <si>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</si>
  <si>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</si>
  <si>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</si>
  <si>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</si>
  <si>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</si>
  <si>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</si>
  <si>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</si>
  <si>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</si>
  <si>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</si>
  <si>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</si>
  <si>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</si>
  <si>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</si>
  <si>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</si>
  <si>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</si>
  <si>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</si>
  <si>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</si>
  <si>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</si>
  <si>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</si>
  <si>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</si>
  <si>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</si>
  <si>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</si>
  <si>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</si>
  <si>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</si>
  <si>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</si>
  <si>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</si>
  <si>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</si>
  <si>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</si>
  <si>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</si>
  <si>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</si>
  <si>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</si>
  <si>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</si>
  <si>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</si>
  <si>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</si>
  <si>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</si>
  <si>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</si>
  <si>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</si>
  <si>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</si>
  <si>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</si>
  <si>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</si>
  <si>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</si>
  <si>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</si>
  <si>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</si>
  <si>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</si>
  <si>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</si>
  <si>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</si>
  <si>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</si>
  <si>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</si>
  <si>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</si>
  <si>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</si>
  <si>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</si>
  <si>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</si>
  <si>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</si>
  <si>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</si>
  <si>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</si>
  <si>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</si>
  <si>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</si>
  <si>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</si>
  <si>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</si>
  <si>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</si>
  <si>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</si>
  <si>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</si>
  <si>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</si>
  <si>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</si>
  <si>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</si>
  <si>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</si>
  <si>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</si>
  <si>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</si>
  <si>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</si>
  <si>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</si>
  <si>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</si>
  <si>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</si>
  <si>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</si>
  <si>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</si>
  <si>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</si>
  <si>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</si>
  <si>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</si>
  <si>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</si>
  <si>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</si>
  <si>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</si>
  <si>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</si>
  <si>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</si>
  <si>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</si>
  <si>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</si>
  <si>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</si>
  <si>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</si>
  <si>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</si>
  <si>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</si>
  <si>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</si>
  <si>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</si>
  <si>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</si>
  <si>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</si>
  <si>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</si>
  <si>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</si>
  <si>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</si>
  <si>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</si>
  <si>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</si>
  <si>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</si>
  <si>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</si>
  <si>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</si>
  <si>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</si>
  <si>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</si>
  <si>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</si>
  <si>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</si>
  <si>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</si>
  <si>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</si>
  <si>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</si>
  <si>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</si>
  <si>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</si>
  <si>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</si>
  <si>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</si>
  <si>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</si>
  <si>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</si>
  <si>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</si>
  <si>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</si>
  <si>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</si>
  <si>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</si>
  <si>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</si>
  <si>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</si>
  <si>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</si>
  <si>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</si>
  <si>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</si>
  <si>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</si>
  <si>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</si>
  <si>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</si>
  <si>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</si>
  <si>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</si>
  <si>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</si>
  <si>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</si>
  <si>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</si>
  <si>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</si>
  <si>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</si>
  <si>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</si>
  <si>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</si>
  <si>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</si>
  <si>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</si>
  <si>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</si>
  <si>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</si>
  <si>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</si>
  <si>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</si>
  <si>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</si>
  <si>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</si>
  <si>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</si>
  <si>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</si>
  <si>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</si>
  <si>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</si>
  <si>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</si>
  <si>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</si>
  <si>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</si>
  <si>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</si>
  <si>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</si>
  <si>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</si>
  <si>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</si>
  <si>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</si>
  <si>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</si>
  <si>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</si>
  <si>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</si>
  <si>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</si>
  <si>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</si>
  <si>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</si>
  <si>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</si>
  <si>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</si>
  <si>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</si>
  <si>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</si>
  <si>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</si>
  <si>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</si>
  <si>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</si>
  <si>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</si>
  <si>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</si>
  <si>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</si>
  <si>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</si>
  <si>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</si>
  <si>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</si>
  <si>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</si>
  <si>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</si>
  <si>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</si>
  <si>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</si>
  <si>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</si>
  <si>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</si>
  <si>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</si>
  <si>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</si>
  <si>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</si>
  <si>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</si>
  <si>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</si>
  <si>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</si>
  <si>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</si>
  <si>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</si>
  <si>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</si>
  <si>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</si>
  <si>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</si>
  <si>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</si>
  <si>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</si>
  <si>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</si>
  <si>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</si>
  <si>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</si>
  <si>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</si>
  <si>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</si>
  <si>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</si>
  <si>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</si>
  <si>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</si>
  <si>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</si>
  <si>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</si>
  <si>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</si>
  <si>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</si>
  <si>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</si>
  <si>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</si>
  <si>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</si>
  <si>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</si>
  <si>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</si>
  <si>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</si>
  <si>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</si>
  <si>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</si>
  <si>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</si>
  <si>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</si>
  <si>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</si>
  <si>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</si>
  <si>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</si>
  <si>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</si>
  <si>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</si>
  <si>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</si>
  <si>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</si>
  <si>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</si>
  <si>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</si>
  <si>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</si>
  <si>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</si>
  <si>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</si>
  <si>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</si>
  <si>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</si>
  <si>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</si>
  <si>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</si>
  <si>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</si>
  <si>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</si>
  <si>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</si>
  <si>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</si>
  <si>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</si>
  <si>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</si>
  <si>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</si>
  <si>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</si>
  <si>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</si>
  <si>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</si>
  <si>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</si>
  <si>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</si>
  <si>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</si>
  <si>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</si>
  <si>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</si>
  <si>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</si>
  <si>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</si>
  <si>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</si>
  <si>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</si>
  <si>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</si>
  <si>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</si>
  <si>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</si>
  <si>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</si>
  <si>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</si>
  <si>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</si>
  <si>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</si>
  <si>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</si>
  <si>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</si>
  <si>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</si>
  <si>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</si>
  <si>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</si>
  <si>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</si>
  <si>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</si>
  <si>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</si>
  <si>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</si>
  <si>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</si>
  <si>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</si>
  <si>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</si>
  <si>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</si>
  <si>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</si>
  <si>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</si>
  <si>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</si>
  <si>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</si>
  <si>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</si>
  <si>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</si>
  <si>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</si>
  <si>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</si>
  <si>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</si>
  <si>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</si>
  <si>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</si>
  <si>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</si>
  <si>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</si>
  <si>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</si>
  <si>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</si>
  <si>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</si>
  <si>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</si>
  <si>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</si>
  <si>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</si>
  <si>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</si>
  <si>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</si>
  <si>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</si>
  <si>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</si>
  <si>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</si>
  <si>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</si>
  <si>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</si>
  <si>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</si>
  <si>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</si>
  <si>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</si>
  <si>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</si>
  <si>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</si>
  <si>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</si>
  <si>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</si>
  <si>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</si>
  <si>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</si>
  <si>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</si>
  <si>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</si>
  <si>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</si>
  <si>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</si>
  <si>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</si>
  <si>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</si>
  <si>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</si>
  <si>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</si>
  <si>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</si>
  <si>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</si>
  <si>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</si>
  <si>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</si>
  <si>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</si>
  <si>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</si>
  <si>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</si>
  <si>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</si>
  <si>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</si>
  <si>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</si>
  <si>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</si>
  <si>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</si>
  <si>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</si>
  <si>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</si>
  <si>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</si>
  <si>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</si>
  <si>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</si>
  <si>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</si>
  <si>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</si>
  <si>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</si>
  <si>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</si>
  <si>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</si>
  <si>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</si>
  <si>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</si>
  <si>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</si>
  <si>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</si>
  <si>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</si>
  <si>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</si>
  <si>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</si>
  <si>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</si>
  <si>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</si>
  <si>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</si>
  <si>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</si>
  <si>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</si>
  <si>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</si>
  <si>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</si>
  <si>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</si>
  <si>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</si>
  <si>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</si>
  <si>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</si>
  <si>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</si>
  <si>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</si>
  <si>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</si>
  <si>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</si>
  <si>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</si>
  <si>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</si>
  <si>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</si>
  <si>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</si>
  <si>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</si>
  <si>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</si>
  <si>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</si>
  <si>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</si>
  <si>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</si>
  <si>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</si>
  <si>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</si>
  <si>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</si>
  <si>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</si>
  <si>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</si>
  <si>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</si>
  <si>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</si>
  <si>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</si>
  <si>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</si>
  <si>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</si>
  <si>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</si>
  <si>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</si>
  <si>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</si>
  <si>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</si>
  <si>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</si>
  <si>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</si>
  <si>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</si>
  <si>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</si>
  <si>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</si>
  <si>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</si>
  <si>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</si>
  <si>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</si>
  <si>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</si>
  <si>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</si>
  <si>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</si>
  <si>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</si>
  <si>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</si>
  <si>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</si>
  <si>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</si>
  <si>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</si>
  <si>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</si>
  <si>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</si>
  <si>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</si>
  <si>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</si>
  <si>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</si>
  <si>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</si>
  <si>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</si>
  <si>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</si>
  <si>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</si>
  <si>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</si>
  <si>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</si>
  <si>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</si>
  <si>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</si>
  <si>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</si>
  <si>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</si>
  <si>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</si>
  <si>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</si>
  <si>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</si>
  <si>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</si>
  <si>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</si>
  <si>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</si>
  <si>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</si>
  <si>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</si>
  <si>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</si>
  <si>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</si>
  <si>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</si>
  <si>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</si>
  <si>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</si>
  <si>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</si>
  <si>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</si>
  <si>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</si>
  <si>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</si>
  <si>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</si>
  <si>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</si>
  <si>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</si>
  <si>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</si>
  <si>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</si>
  <si>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</si>
  <si>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</si>
  <si>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</si>
  <si>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</si>
  <si>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</si>
  <si>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</si>
  <si>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</si>
  <si>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</si>
  <si>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</si>
  <si>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</si>
  <si>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</si>
  <si>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</si>
  <si>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</si>
  <si>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</si>
  <si>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</si>
  <si>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</si>
  <si>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</si>
  <si>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</si>
  <si>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</si>
  <si>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</si>
  <si>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</si>
  <si>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</si>
  <si>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</si>
  <si>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</si>
  <si>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</si>
  <si>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</si>
  <si>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</si>
  <si>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</si>
  <si>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</si>
  <si>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</si>
  <si>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</si>
  <si>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</si>
  <si>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</si>
  <si>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</si>
  <si>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</si>
  <si>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</si>
  <si>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</si>
  <si>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</si>
  <si>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</si>
  <si>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</si>
  <si>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</si>
  <si>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</si>
  <si>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</si>
  <si>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</si>
  <si>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</si>
  <si>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</si>
  <si>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</si>
  <si>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</si>
  <si>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</si>
  <si>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</si>
  <si>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</si>
  <si>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</si>
  <si>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</si>
  <si>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</si>
  <si>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</si>
  <si>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</si>
  <si>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</si>
  <si>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</si>
  <si>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</si>
  <si>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</si>
  <si>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</si>
  <si>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</si>
  <si>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</si>
  <si>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</si>
  <si>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</si>
  <si>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</si>
  <si>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</si>
  <si>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</si>
  <si>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</si>
  <si>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</si>
  <si>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</si>
  <si>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</si>
  <si>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</si>
  <si>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</si>
  <si>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</si>
  <si>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</si>
  <si>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</si>
  <si>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</si>
  <si>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</si>
  <si>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</si>
  <si>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</si>
  <si>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</si>
  <si>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</si>
  <si>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</si>
  <si>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</si>
  <si>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</si>
  <si>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</si>
  <si>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</si>
  <si>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</si>
  <si>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</si>
  <si>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</si>
  <si>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</si>
  <si>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</si>
  <si>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</si>
  <si>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</si>
  <si>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</si>
  <si>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</si>
  <si>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</si>
  <si>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</si>
  <si>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</si>
  <si>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</si>
  <si>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</si>
  <si>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</si>
  <si>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</si>
  <si>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</si>
  <si>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</si>
  <si>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</si>
  <si>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</si>
  <si>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</si>
  <si>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</si>
  <si>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</si>
  <si>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</si>
  <si>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</si>
  <si>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</si>
  <si>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</si>
  <si>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</si>
  <si>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</si>
  <si>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</si>
  <si>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</si>
  <si>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</si>
  <si>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</si>
  <si>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</si>
  <si>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</si>
  <si>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</si>
  <si>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</si>
  <si>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</si>
  <si>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</si>
  <si>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</si>
  <si>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</si>
  <si>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</si>
  <si>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</si>
  <si>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</si>
  <si>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</si>
  <si>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</si>
  <si>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</si>
  <si>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</si>
  <si>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</si>
  <si>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</si>
  <si>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</si>
  <si>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</si>
  <si>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</si>
  <si>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</si>
  <si>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</si>
  <si>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</si>
  <si>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</si>
  <si>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</si>
  <si>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</si>
  <si>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</si>
  <si>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</si>
  <si>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</si>
  <si>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</si>
  <si>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</si>
  <si>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</si>
  <si>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</si>
  <si>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</si>
  <si>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</si>
  <si>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</si>
  <si>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</si>
  <si>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</si>
  <si>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</si>
  <si>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</si>
  <si>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</si>
  <si>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</si>
  <si>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</si>
  <si>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</si>
  <si>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</si>
  <si>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</si>
  <si>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</si>
  <si>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</si>
  <si>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</si>
  <si>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</si>
  <si>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</si>
  <si>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</si>
  <si>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</si>
  <si>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</si>
  <si>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</si>
  <si>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</si>
  <si>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</si>
  <si>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</si>
  <si>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</si>
  <si>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</si>
  <si>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</si>
  <si>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</si>
  <si>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</si>
  <si>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</si>
  <si>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</si>
  <si>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</si>
  <si>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</si>
  <si>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</si>
  <si>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</si>
  <si>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</si>
  <si>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</si>
  <si>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</si>
  <si>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</si>
  <si>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</si>
  <si>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</si>
  <si>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</si>
  <si>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</si>
  <si>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</si>
  <si>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</si>
  <si>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</si>
  <si>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</si>
  <si>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</si>
  <si>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</si>
  <si>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</si>
  <si>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</si>
  <si>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</si>
  <si>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</si>
  <si>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</si>
  <si>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</si>
  <si>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</si>
  <si>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</si>
  <si>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</si>
  <si>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</si>
  <si>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</si>
  <si>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</si>
  <si>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</si>
  <si>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</si>
  <si>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</si>
  <si>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</si>
  <si>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</si>
  <si>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</si>
  <si>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</si>
  <si>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</si>
  <si>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</si>
  <si>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</si>
  <si>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</si>
  <si>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</si>
  <si>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</si>
  <si>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</si>
  <si>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</si>
  <si>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</si>
  <si>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</si>
  <si>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</si>
  <si>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</si>
  <si>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</si>
  <si>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</si>
  <si>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</si>
  <si>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</si>
  <si>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</si>
  <si>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</si>
  <si>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</si>
  <si>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</si>
  <si>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</si>
  <si>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</si>
  <si>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</si>
  <si>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</si>
  <si>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</si>
  <si>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</si>
  <si>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</si>
  <si>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</si>
  <si>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</si>
  <si>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</si>
  <si>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</si>
  <si>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</si>
  <si>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</si>
  <si>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</si>
  <si>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</si>
  <si>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</si>
  <si>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</si>
  <si>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</si>
  <si>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</si>
  <si>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</si>
  <si>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</si>
  <si>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</si>
  <si>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</si>
  <si>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</si>
  <si>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</si>
  <si>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</si>
  <si>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</si>
  <si>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</si>
  <si>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</si>
  <si>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</si>
  <si>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</si>
  <si>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</si>
  <si>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</si>
  <si>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</si>
  <si>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</si>
  <si>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</si>
  <si>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</si>
  <si>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</si>
  <si>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</si>
  <si>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</si>
  <si>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</si>
  <si>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</si>
  <si>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</si>
  <si>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</si>
  <si>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</si>
  <si>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</si>
  <si>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</si>
  <si>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</si>
  <si>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</si>
  <si>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</si>
  <si>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</si>
  <si>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</si>
  <si>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</si>
  <si>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</si>
  <si>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</si>
  <si>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</si>
  <si>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</si>
  <si>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</si>
  <si>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</si>
  <si>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</si>
  <si>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</si>
  <si>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</si>
  <si>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</si>
  <si>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</si>
  <si>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</si>
  <si>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</si>
  <si>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</si>
  <si>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</si>
  <si>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</si>
  <si>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</si>
  <si>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</si>
  <si>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</si>
  <si>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</si>
  <si>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</si>
  <si>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</si>
  <si>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</si>
  <si>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</si>
  <si>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</si>
  <si>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</si>
  <si>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</si>
  <si>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</si>
  <si>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</si>
  <si>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</si>
  <si>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</si>
  <si>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</si>
  <si>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</si>
  <si>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</si>
  <si>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</si>
  <si>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</si>
  <si>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</si>
  <si>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</si>
  <si>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</si>
  <si>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</si>
  <si>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</si>
  <si>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</si>
  <si>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</si>
  <si>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</si>
  <si>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</si>
  <si>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</si>
  <si>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</si>
  <si>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</si>
  <si>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</si>
  <si>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</si>
  <si>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</si>
  <si>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</si>
  <si>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</si>
  <si>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</si>
  <si>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</si>
  <si>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</si>
  <si>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</si>
  <si>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</si>
  <si>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</si>
  <si>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</si>
  <si>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</si>
  <si>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</si>
  <si>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</si>
  <si>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</si>
  <si>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</si>
  <si>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</si>
  <si>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</si>
  <si>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</si>
  <si>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</si>
  <si>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</si>
  <si>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</si>
  <si>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</si>
  <si>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</si>
  <si>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</si>
  <si>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</si>
  <si>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</si>
  <si>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</si>
  <si>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</si>
  <si>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</si>
  <si>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</si>
  <si>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</si>
  <si>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</si>
  <si>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</si>
  <si>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</si>
  <si>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</si>
  <si>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</si>
  <si>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</si>
  <si>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</si>
  <si>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</si>
  <si>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</si>
  <si>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</si>
  <si>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</si>
  <si>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</si>
  <si>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</si>
  <si>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</si>
  <si>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</si>
  <si>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</si>
  <si>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</si>
  <si>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</si>
  <si>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</si>
  <si>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</si>
  <si>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</si>
  <si>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</si>
  <si>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</si>
  <si>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</si>
  <si>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</si>
  <si>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</si>
  <si>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</si>
  <si>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</si>
  <si>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</si>
  <si>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</si>
  <si>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</si>
  <si>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</si>
  <si>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</si>
  <si>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</si>
  <si>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</si>
  <si>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</si>
  <si>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</si>
  <si>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</si>
  <si>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</si>
  <si>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</si>
  <si>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</si>
  <si>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</si>
  <si>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</si>
  <si>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</si>
  <si>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</si>
  <si>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</si>
  <si>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</si>
  <si>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</si>
  <si>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</si>
  <si>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</si>
  <si>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</si>
  <si>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</si>
  <si>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</si>
  <si>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</si>
  <si>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</si>
  <si>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</si>
  <si>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</si>
  <si>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</si>
  <si>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</si>
  <si>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</si>
  <si>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</si>
  <si>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</si>
  <si>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</si>
  <si>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</si>
  <si>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</si>
  <si>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</si>
  <si>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</si>
  <si>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</si>
  <si>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</si>
  <si>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</si>
  <si>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</si>
  <si>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</si>
  <si>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</si>
  <si>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</si>
  <si>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</si>
  <si>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</si>
  <si>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</si>
  <si>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</si>
  <si>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</si>
  <si>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</si>
  <si>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</si>
  <si>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</si>
  <si>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</si>
  <si>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</si>
  <si>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</si>
  <si>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</si>
  <si>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</si>
  <si>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</si>
  <si>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</si>
  <si>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</si>
  <si>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</si>
  <si>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</si>
  <si>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</si>
  <si>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</si>
  <si>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</si>
  <si>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</si>
  <si>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</si>
  <si>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</si>
  <si>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</si>
  <si>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</si>
  <si>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</si>
  <si>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</si>
  <si>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</si>
  <si>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</si>
  <si>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</si>
  <si>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</si>
  <si>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</si>
  <si>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</si>
  <si>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</si>
  <si>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</si>
  <si>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</si>
  <si>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</si>
  <si>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</si>
  <si>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</si>
  <si>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</si>
  <si>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</si>
  <si>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</si>
  <si>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</si>
  <si>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</si>
  <si>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</si>
  <si>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</si>
  <si>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</si>
  <si>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</si>
  <si>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</si>
  <si>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</si>
  <si>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</si>
  <si>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</si>
  <si>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</si>
  <si>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</si>
  <si>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</si>
  <si>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</si>
  <si>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</si>
  <si>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</si>
  <si>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</si>
  <si>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</si>
  <si>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</si>
  <si>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</si>
  <si>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</si>
  <si>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</si>
  <si>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</si>
  <si>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</si>
  <si>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</si>
  <si>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</si>
  <si>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</si>
  <si>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</si>
  <si>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</si>
  <si>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</si>
  <si>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</si>
  <si>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</si>
  <si>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</si>
  <si>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</si>
  <si>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</si>
  <si>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</si>
  <si>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</si>
  <si>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</si>
  <si>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</si>
  <si>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</si>
  <si>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</si>
  <si>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</si>
  <si>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</si>
  <si>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</si>
  <si>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</si>
  <si>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</si>
  <si>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</si>
  <si>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</si>
  <si>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</si>
  <si>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</si>
  <si>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</si>
  <si>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</si>
  <si>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</si>
  <si>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</si>
  <si>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</si>
  <si>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</si>
  <si>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</si>
  <si>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</si>
  <si>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</si>
  <si>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</si>
  <si>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</si>
  <si>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</si>
  <si>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</si>
  <si>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</si>
  <si>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</si>
  <si>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</si>
  <si>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</si>
  <si>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</si>
  <si>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</si>
  <si>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</si>
  <si>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</si>
  <si>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</si>
  <si>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</si>
  <si>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</si>
  <si>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</si>
  <si>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</si>
  <si>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</si>
  <si>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</si>
  <si>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</si>
  <si>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</si>
  <si>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</si>
  <si>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</si>
  <si>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</si>
  <si>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</si>
  <si>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</si>
  <si>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</si>
  <si>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</si>
  <si>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</si>
  <si>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</si>
  <si>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</si>
  <si>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</si>
  <si>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</si>
  <si>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</si>
  <si>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</si>
  <si>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</si>
  <si>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</si>
  <si>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</si>
  <si>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</si>
  <si>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</si>
  <si>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</si>
  <si>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</si>
  <si>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</si>
  <si>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</si>
  <si>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</si>
  <si>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</si>
  <si>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</si>
  <si>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</si>
  <si>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</si>
  <si>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</si>
  <si>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</si>
  <si>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</si>
  <si>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</si>
  <si>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</si>
  <si>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</si>
  <si>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</si>
  <si>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</si>
  <si>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</si>
  <si>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</si>
  <si>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</si>
  <si>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</si>
  <si>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</si>
  <si>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</si>
  <si>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</si>
  <si>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</si>
  <si>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</si>
  <si>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</si>
  <si>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</si>
  <si>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</si>
  <si>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</si>
  <si>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</si>
  <si>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</si>
  <si>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</si>
  <si>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</si>
  <si>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</si>
  <si>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</si>
  <si>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</si>
  <si>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</si>
  <si>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</si>
  <si>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</si>
  <si>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</si>
  <si>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</si>
  <si>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</si>
  <si>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</si>
  <si>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</si>
  <si>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</si>
  <si>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</si>
  <si>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</si>
  <si>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</si>
  <si>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</si>
  <si>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</si>
  <si>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</si>
  <si>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</si>
  <si>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</si>
  <si>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</si>
  <si>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</si>
  <si>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</si>
  <si>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</si>
  <si>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</si>
  <si>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</si>
  <si>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</si>
  <si>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</si>
  <si>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</si>
  <si>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</si>
  <si>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</si>
  <si>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</si>
  <si>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</si>
  <si>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</si>
  <si>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</si>
  <si>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</si>
  <si>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</si>
  <si>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</si>
  <si>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</si>
  <si>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</si>
  <si>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</si>
  <si>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</si>
  <si>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</si>
  <si>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</si>
  <si>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</si>
  <si>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</si>
  <si>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</si>
  <si>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</si>
  <si>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</si>
  <si>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</si>
  <si>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</si>
  <si>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</si>
  <si>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</si>
  <si>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</si>
  <si>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</si>
  <si>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</si>
  <si>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</si>
  <si>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</si>
  <si>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</si>
  <si>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</si>
  <si>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</si>
  <si>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</si>
  <si>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</si>
  <si>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</si>
  <si>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</si>
  <si>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</si>
  <si>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</si>
  <si>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</si>
  <si>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</si>
  <si>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</si>
  <si>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</si>
  <si>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</si>
  <si>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</si>
  <si>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</si>
  <si>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</si>
  <si>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</si>
  <si>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</si>
  <si>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</si>
  <si>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</si>
  <si>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</si>
  <si>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</si>
  <si>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</si>
  <si>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</si>
  <si>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</si>
  <si>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</si>
  <si>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</si>
  <si>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</si>
  <si>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</si>
  <si>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</si>
  <si>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</si>
  <si>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</si>
  <si>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</si>
  <si>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</si>
  <si>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</si>
  <si>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</si>
  <si>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</si>
  <si>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</si>
  <si>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</si>
  <si>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</si>
  <si>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</si>
  <si>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</si>
  <si>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</si>
  <si>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</si>
  <si>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</si>
  <si>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</si>
  <si>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</si>
  <si>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</si>
  <si>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</si>
  <si>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</si>
  <si>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</si>
  <si>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</si>
  <si>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</si>
  <si>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</si>
  <si>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</si>
  <si>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</si>
  <si>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</si>
  <si>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</si>
  <si>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</si>
  <si>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</si>
  <si>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</si>
  <si>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</si>
  <si>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</si>
  <si>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</si>
  <si>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</si>
  <si>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</si>
  <si>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</si>
  <si>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</si>
  <si>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</si>
  <si>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</si>
  <si>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</si>
  <si>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</si>
  <si>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</si>
  <si>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</si>
  <si>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</si>
  <si>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</si>
  <si>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</si>
  <si>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</si>
  <si>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</si>
  <si>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</si>
  <si>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</si>
  <si>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</si>
  <si>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</si>
  <si>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</si>
  <si>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</si>
  <si>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</si>
  <si>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</si>
  <si>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</si>
  <si>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</si>
  <si>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</si>
  <si>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</si>
  <si>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</si>
  <si>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</si>
  <si>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</si>
  <si>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</si>
  <si>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</si>
  <si>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</si>
  <si>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</si>
  <si>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</si>
  <si>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</si>
  <si>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</si>
  <si>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</si>
  <si>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</si>
  <si>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</si>
  <si>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</si>
  <si>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</si>
  <si>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</si>
  <si>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</si>
  <si>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</si>
  <si>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</si>
  <si>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</si>
  <si>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</si>
  <si>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</si>
  <si>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</si>
  <si>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</si>
  <si>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</si>
  <si>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</si>
  <si>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</si>
  <si>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</si>
  <si>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</si>
  <si>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</si>
  <si>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</si>
  <si>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</si>
  <si>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</si>
  <si>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</si>
  <si>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</si>
  <si>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</si>
  <si>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</si>
  <si>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</si>
  <si>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</si>
  <si>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</si>
  <si>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</si>
  <si>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</si>
  <si>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</si>
  <si>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</si>
  <si>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</si>
  <si>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</si>
  <si>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</si>
  <si>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</si>
  <si>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</si>
  <si>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</si>
  <si>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</si>
  <si>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</si>
  <si>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</si>
  <si>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</si>
  <si>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</si>
  <si>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</si>
  <si>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</si>
  <si>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</si>
  <si>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</si>
  <si>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</si>
  <si>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</si>
  <si>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</si>
  <si>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</si>
  <si>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</si>
  <si>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</si>
  <si>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</si>
  <si>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</si>
  <si>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</si>
  <si>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</si>
  <si>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</si>
  <si>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</si>
  <si>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</si>
  <si>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</si>
  <si>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</si>
  <si>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</si>
  <si>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</si>
  <si>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</si>
  <si>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</si>
  <si>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</si>
  <si>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</si>
  <si>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</si>
  <si>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</si>
  <si>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</si>
  <si>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</si>
  <si>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</si>
  <si>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</si>
  <si>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</si>
  <si>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</si>
  <si>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</si>
  <si>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</si>
  <si>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</si>
  <si>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</si>
  <si>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</si>
  <si>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</si>
  <si>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</si>
  <si>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</si>
  <si>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</si>
  <si>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</si>
  <si>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</si>
  <si>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</si>
  <si>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</si>
  <si>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</si>
  <si>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</si>
  <si>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</si>
  <si>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</si>
  <si>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</si>
  <si>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</si>
  <si>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</si>
  <si>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</si>
  <si>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</si>
  <si>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</si>
  <si>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</si>
  <si>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</si>
  <si>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</si>
  <si>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</si>
  <si>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</si>
  <si>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</si>
  <si>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</si>
  <si>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</si>
  <si>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</si>
  <si>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</si>
  <si>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</si>
  <si>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</si>
  <si>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</si>
  <si>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</si>
  <si>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</si>
  <si>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</si>
  <si>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</si>
  <si>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</si>
  <si>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</si>
  <si>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</si>
  <si>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</si>
  <si>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</si>
  <si>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</si>
  <si>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</si>
  <si>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</si>
  <si>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</si>
  <si>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</si>
  <si>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</si>
  <si>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</si>
  <si>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</si>
  <si>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</si>
  <si>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</si>
  <si>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</si>
  <si>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</si>
  <si>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</si>
  <si>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</si>
  <si>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</si>
  <si>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</si>
  <si>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</si>
  <si>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</si>
  <si>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</si>
  <si>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</si>
  <si>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</si>
  <si>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</si>
  <si>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</si>
  <si>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</si>
  <si>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</si>
  <si>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</si>
  <si>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</si>
  <si>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</si>
  <si>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</si>
  <si>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</si>
  <si>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</si>
  <si>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</si>
  <si>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</si>
  <si>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</si>
  <si>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</si>
  <si>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</si>
  <si>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</si>
  <si>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</si>
  <si>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</si>
  <si>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</si>
  <si>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</si>
  <si>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</si>
  <si>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</si>
  <si>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</si>
  <si>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</si>
  <si>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</si>
  <si>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</si>
  <si>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</si>
  <si>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</si>
  <si>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</si>
  <si>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</si>
  <si>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</si>
  <si>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</si>
  <si>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</si>
  <si>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</si>
  <si>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</si>
  <si>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</si>
  <si>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</si>
  <si>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</si>
  <si>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</si>
  <si>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</si>
  <si>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</si>
  <si>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</si>
  <si>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</si>
  <si>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</si>
  <si>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</si>
  <si>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</si>
  <si>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</si>
  <si>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</si>
  <si>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</si>
  <si>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</si>
  <si>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</si>
  <si>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</si>
  <si>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</si>
  <si>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</si>
  <si>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</si>
  <si>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</si>
  <si>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</si>
  <si>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</si>
  <si>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</si>
  <si>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</si>
  <si>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</si>
  <si>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</si>
  <si>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</si>
  <si>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</si>
  <si>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</si>
  <si>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</si>
  <si>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</si>
  <si>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</si>
  <si>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</si>
  <si>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</si>
  <si>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</si>
  <si>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</si>
  <si>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</si>
  <si>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</si>
  <si>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</si>
  <si>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</si>
  <si>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</si>
  <si>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</si>
  <si>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</si>
  <si>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</si>
  <si>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</si>
  <si>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</si>
  <si>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</si>
  <si>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</si>
  <si>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</si>
  <si>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</si>
  <si>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</si>
  <si>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</si>
  <si>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</si>
  <si>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</si>
  <si>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</si>
  <si>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</si>
  <si>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</si>
  <si>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</si>
  <si>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</si>
  <si>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</si>
  <si>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</si>
  <si>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</si>
  <si>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</si>
  <si>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</si>
  <si>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</si>
  <si>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</si>
  <si>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</si>
  <si>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</si>
  <si>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</si>
  <si>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</si>
  <si>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</si>
  <si>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</si>
  <si>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</si>
  <si>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</si>
  <si>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</si>
  <si>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</si>
  <si>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</si>
  <si>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</si>
  <si>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</si>
  <si>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</si>
  <si>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</si>
  <si>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</si>
  <si>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</si>
  <si>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</si>
  <si>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</si>
  <si>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</si>
  <si>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</si>
  <si>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</si>
  <si>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</si>
  <si>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</si>
  <si>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</si>
  <si>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</si>
  <si>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</si>
  <si>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</si>
  <si>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</si>
  <si>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</si>
  <si>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</si>
  <si>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</si>
  <si>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</si>
  <si>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</si>
  <si>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</si>
  <si>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</si>
  <si>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</si>
  <si>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</si>
  <si>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</si>
  <si>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</si>
  <si>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</si>
  <si>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</si>
  <si>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</si>
  <si>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</si>
  <si>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</si>
  <si>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</si>
  <si>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</si>
  <si>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</si>
  <si>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</si>
  <si>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</si>
  <si>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</si>
  <si>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</si>
  <si>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</si>
  <si>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</si>
  <si>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</si>
  <si>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</si>
  <si>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</si>
  <si>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</si>
  <si>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</si>
  <si>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</si>
  <si>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</si>
  <si>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</si>
  <si>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</si>
  <si>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</si>
  <si>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</si>
  <si>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</si>
  <si>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</si>
  <si>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</si>
  <si>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</si>
  <si>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</si>
  <si>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</si>
  <si>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</si>
  <si>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</si>
  <si>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</si>
  <si>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</si>
  <si>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</si>
  <si>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</si>
  <si>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</si>
  <si>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</si>
  <si>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</si>
  <si>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</si>
  <si>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</si>
  <si>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</si>
  <si>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</si>
  <si>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</si>
  <si>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</si>
  <si>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</si>
  <si>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</si>
  <si>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</si>
  <si>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</si>
  <si>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</si>
  <si>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</si>
  <si>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</si>
  <si>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</si>
  <si>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</si>
  <si>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</si>
  <si>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</si>
  <si>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</si>
  <si>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</si>
  <si>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</si>
  <si>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</si>
  <si>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</si>
  <si>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</si>
  <si>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</si>
  <si>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</si>
  <si>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</si>
  <si>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</si>
  <si>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</si>
  <si>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</si>
  <si>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</si>
  <si>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</si>
  <si>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</si>
  <si>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</si>
  <si>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</si>
  <si>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</si>
  <si>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</si>
  <si>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</si>
  <si>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</si>
  <si>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</si>
  <si>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</si>
  <si>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</si>
  <si>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</si>
  <si>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</si>
  <si>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</si>
  <si>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</si>
  <si>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</si>
  <si>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</si>
  <si>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</si>
  <si>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</si>
  <si>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</si>
  <si>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</si>
  <si>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</si>
  <si>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</si>
  <si>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</si>
  <si>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</si>
  <si>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</si>
  <si>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</si>
  <si>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</si>
  <si>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</si>
  <si>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</si>
  <si>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</si>
  <si>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</si>
  <si>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</si>
  <si>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</si>
  <si>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</si>
  <si>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</si>
  <si>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</si>
  <si>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</si>
  <si>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</si>
  <si>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</si>
  <si>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</si>
  <si>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</si>
  <si>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</si>
  <si>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</si>
  <si>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</si>
  <si>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</si>
  <si>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</si>
  <si>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</si>
  <si>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</si>
  <si>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</si>
  <si>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</si>
  <si>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</si>
  <si>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</si>
  <si>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</si>
  <si>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</si>
  <si>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</si>
  <si>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</si>
  <si>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</si>
  <si>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</si>
  <si>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</si>
  <si>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</si>
  <si>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</si>
  <si>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</si>
  <si>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</si>
  <si>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</si>
  <si>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</si>
  <si>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</si>
  <si>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</si>
  <si>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</si>
  <si>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</si>
  <si>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</si>
  <si>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</si>
  <si>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</si>
  <si>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</si>
  <si>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</si>
  <si>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</si>
  <si>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</si>
  <si>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</si>
  <si>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</si>
  <si>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</si>
  <si>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</si>
  <si>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</si>
  <si>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</si>
  <si>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</si>
  <si>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</si>
  <si>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</si>
  <si>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</si>
  <si>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</si>
  <si>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</si>
  <si>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</si>
  <si>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</si>
  <si>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</si>
  <si>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</si>
  <si>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</si>
  <si>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</si>
  <si>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</si>
  <si>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</si>
  <si>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</si>
  <si>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</si>
  <si>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</si>
  <si>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</si>
  <si>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</si>
  <si>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</si>
  <si>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</si>
  <si>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</si>
  <si>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</si>
  <si>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</si>
  <si>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</si>
  <si>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</si>
  <si>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</si>
  <si>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</si>
  <si>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</si>
  <si>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</si>
  <si>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</si>
  <si>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</si>
  <si>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</si>
  <si>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</si>
  <si>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</si>
  <si>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</si>
  <si>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</si>
  <si>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</si>
  <si>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</si>
  <si>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</si>
  <si>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</si>
  <si>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</si>
  <si>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</si>
  <si>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</si>
  <si>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</si>
  <si>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</si>
  <si>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</si>
  <si>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</si>
  <si>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</si>
  <si>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</si>
  <si>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</si>
  <si>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</si>
  <si>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</si>
  <si>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</si>
  <si>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</si>
  <si>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</si>
  <si>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</si>
  <si>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</si>
  <si>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</si>
  <si>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</si>
  <si>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</si>
  <si>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</si>
  <si>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</si>
  <si>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</si>
  <si>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</si>
  <si>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</si>
  <si>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</si>
  <si>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</si>
  <si>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</si>
  <si>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</si>
  <si>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</si>
  <si>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</si>
  <si>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</si>
  <si>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</si>
  <si>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</si>
  <si>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</si>
  <si>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</si>
  <si>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</si>
  <si>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</si>
  <si>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</si>
  <si>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</si>
  <si>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</si>
  <si>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</si>
  <si>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</si>
  <si>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</si>
  <si>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</si>
  <si>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</si>
  <si>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</si>
  <si>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</si>
  <si>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</si>
  <si>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</si>
  <si>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</si>
  <si>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</si>
  <si>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</si>
  <si>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</si>
  <si>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</si>
  <si>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</si>
  <si>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</si>
  <si>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</si>
  <si>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</si>
  <si>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</si>
  <si>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</si>
  <si>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</si>
  <si>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</si>
  <si>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</si>
  <si>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</si>
  <si>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</si>
  <si>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</si>
  <si>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</si>
  <si>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</si>
  <si>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</si>
  <si>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</si>
  <si>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</si>
  <si>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</si>
  <si>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</si>
  <si>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</si>
  <si>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</si>
  <si>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</si>
  <si>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</si>
  <si>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</si>
  <si>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</si>
  <si>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</si>
  <si>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</si>
  <si>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</si>
  <si>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</si>
  <si>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</si>
  <si>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</si>
  <si>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</si>
  <si>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</si>
  <si>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</si>
  <si>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</si>
  <si>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</si>
  <si>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</si>
  <si>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</si>
  <si>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</si>
  <si>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</si>
  <si>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</si>
  <si>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</si>
  <si>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</si>
  <si>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</si>
  <si>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</si>
  <si>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</si>
  <si>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</si>
  <si>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</si>
  <si>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</si>
  <si>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</si>
  <si>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</si>
  <si>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</si>
  <si>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</si>
  <si>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</si>
  <si>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</si>
  <si>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</si>
  <si>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</si>
  <si>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</si>
  <si>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</si>
  <si>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</si>
  <si>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</si>
  <si>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</si>
  <si>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</si>
  <si>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</si>
  <si>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</si>
  <si>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</si>
  <si>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</si>
  <si>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</si>
  <si>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</si>
  <si>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</si>
  <si>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</si>
  <si>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</si>
  <si>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</si>
  <si>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</si>
  <si>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</si>
  <si>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</si>
  <si>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</si>
  <si>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</si>
  <si>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</si>
  <si>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</si>
  <si>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</si>
  <si>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</si>
  <si>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</si>
  <si>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</si>
  <si>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</si>
  <si>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</si>
  <si>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</si>
  <si>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</si>
  <si>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</si>
  <si>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</si>
  <si>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</si>
  <si>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</si>
  <si>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</si>
  <si>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</si>
  <si>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</si>
  <si>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</si>
  <si>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</si>
  <si>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</si>
  <si>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</si>
  <si>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</si>
  <si>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</si>
  <si>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</si>
  <si>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</si>
  <si>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</si>
  <si>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</si>
  <si>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</si>
  <si>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</si>
  <si>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</si>
  <si>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</si>
  <si>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</si>
  <si>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</si>
  <si>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</si>
  <si>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</si>
  <si>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</si>
  <si>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</si>
  <si>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</si>
  <si>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</si>
  <si>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</si>
  <si>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</si>
  <si>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</si>
  <si>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</si>
  <si>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</si>
  <si>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</si>
  <si>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</si>
  <si>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</si>
  <si>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</si>
  <si>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</si>
  <si>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</si>
  <si>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</si>
  <si>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</si>
  <si>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</si>
  <si>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</si>
  <si>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</si>
  <si>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</si>
  <si>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</si>
  <si>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</si>
  <si>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</si>
  <si>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</si>
  <si>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</si>
  <si>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</si>
  <si>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</si>
  <si>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</si>
  <si>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</si>
  <si>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</si>
  <si>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</si>
  <si>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</si>
  <si>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</si>
  <si>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</si>
  <si>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</si>
  <si>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</si>
  <si>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</si>
  <si>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</si>
  <si>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</si>
  <si>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</si>
  <si>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</si>
  <si>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</si>
  <si>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</si>
  <si>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</si>
  <si>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</si>
  <si>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</si>
  <si>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</si>
  <si>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</si>
  <si>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</si>
  <si>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</si>
  <si>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</si>
  <si>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</si>
  <si>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</si>
  <si>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</si>
  <si>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</si>
  <si>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</si>
  <si>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</si>
  <si>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</si>
  <si>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</si>
  <si>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</si>
  <si>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</si>
  <si>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</si>
  <si>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</si>
  <si>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</si>
  <si>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</si>
  <si>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</si>
  <si>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</si>
  <si>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</si>
  <si>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</si>
  <si>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</si>
  <si>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</si>
  <si>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</si>
  <si>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</si>
  <si>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</si>
  <si>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</si>
  <si>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</si>
  <si>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</si>
  <si>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</si>
  <si>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</si>
  <si>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</si>
  <si>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</si>
  <si>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</si>
  <si>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</si>
  <si>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</si>
  <si>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</si>
  <si>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</si>
  <si>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</si>
  <si>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</si>
  <si>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</si>
  <si>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</si>
  <si>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</si>
  <si>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</si>
  <si>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</si>
  <si>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</si>
  <si>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</si>
  <si>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</si>
  <si>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</si>
  <si>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</si>
  <si>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</si>
  <si>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</si>
  <si>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</si>
  <si>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</si>
  <si>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</si>
  <si>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</si>
  <si>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</si>
  <si>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</si>
  <si>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</si>
  <si>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</si>
  <si>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</si>
  <si>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</si>
  <si>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</si>
  <si>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</si>
  <si>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</si>
  <si>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</si>
  <si>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</si>
  <si>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</si>
  <si>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</si>
  <si>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</si>
  <si>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</si>
  <si>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</si>
  <si>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</si>
  <si>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</si>
  <si>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</si>
  <si>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</si>
  <si>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</si>
  <si>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</si>
  <si>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</si>
  <si>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</si>
  <si>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</si>
  <si>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</si>
  <si>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</si>
  <si>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</si>
  <si>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</si>
  <si>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</si>
  <si>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</si>
  <si>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</si>
  <si>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</si>
  <si>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</si>
  <si>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</si>
  <si>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</si>
  <si>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</si>
  <si>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</si>
  <si>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</si>
  <si>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</si>
  <si>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</si>
  <si>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</si>
  <si>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</si>
  <si>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</si>
  <si>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</si>
  <si>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</si>
  <si>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</si>
  <si>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</si>
  <si>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</si>
  <si>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</si>
  <si>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</si>
  <si>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</si>
  <si>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</si>
  <si>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</si>
  <si>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</si>
  <si>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</si>
  <si>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</si>
  <si>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</si>
  <si>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</si>
  <si>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</si>
  <si>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</si>
  <si>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</si>
  <si>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</si>
  <si>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</si>
  <si>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</si>
  <si>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</si>
  <si>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</si>
  <si>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</si>
  <si>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</si>
  <si>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</si>
  <si>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</si>
  <si>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</si>
  <si>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</si>
  <si>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</si>
  <si>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</si>
  <si>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</si>
  <si>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</si>
  <si>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</si>
  <si>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</si>
  <si>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</si>
  <si>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</si>
  <si>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</si>
  <si>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</si>
  <si>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</si>
  <si>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</si>
  <si>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</si>
  <si>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</si>
  <si>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</si>
  <si>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</si>
  <si>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</si>
  <si>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</si>
  <si>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</si>
  <si>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</si>
  <si>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</si>
  <si>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</si>
  <si>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</si>
  <si>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</si>
  <si>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</si>
  <si>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</si>
  <si>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</si>
  <si>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</si>
  <si>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</si>
  <si>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</si>
  <si>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</si>
  <si>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</si>
  <si>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</si>
  <si>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</si>
  <si>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</si>
  <si>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</si>
  <si>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</si>
  <si>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</si>
  <si>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</si>
  <si>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</si>
  <si>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</si>
  <si>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</si>
  <si>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</si>
  <si>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</si>
  <si>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</si>
  <si>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</si>
  <si>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</si>
  <si>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</si>
  <si>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</si>
  <si>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</si>
  <si>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</si>
  <si>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</si>
  <si>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</si>
  <si>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</si>
  <si>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</si>
  <si>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</si>
  <si>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</si>
  <si>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</si>
  <si>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</si>
  <si>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</si>
  <si>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</si>
  <si>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</si>
  <si>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</si>
  <si>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</si>
  <si>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</si>
  <si>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</si>
  <si>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</si>
  <si>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</si>
  <si>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</si>
  <si>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</si>
  <si>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</si>
  <si>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</si>
  <si>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</si>
  <si>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</si>
  <si>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</si>
  <si>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</si>
  <si>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</si>
  <si>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</si>
  <si>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</si>
  <si>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</si>
  <si>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</si>
  <si>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</si>
  <si>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</si>
  <si>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</si>
  <si>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</si>
  <si>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</si>
  <si>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</si>
  <si>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</si>
  <si>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</si>
  <si>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</si>
  <si>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</si>
  <si>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</si>
  <si>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</si>
  <si>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</si>
  <si>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</si>
  <si>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</si>
  <si>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</si>
  <si>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</si>
  <si>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</si>
  <si>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</si>
  <si>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</si>
  <si>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</si>
  <si>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</si>
  <si>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</si>
  <si>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</si>
  <si>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</si>
  <si>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</si>
  <si>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</si>
  <si>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</si>
  <si>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</si>
  <si>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</si>
  <si>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</si>
  <si>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</si>
  <si>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</si>
  <si>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</si>
  <si>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</si>
  <si>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</si>
  <si>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</si>
  <si>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</si>
  <si>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</si>
  <si>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</si>
  <si>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</si>
  <si>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</si>
  <si>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</si>
  <si>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</si>
  <si>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</si>
  <si>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</si>
  <si>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</si>
  <si>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</si>
  <si>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</si>
  <si>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</si>
  <si>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</si>
  <si>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</si>
  <si>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</si>
  <si>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</si>
  <si>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</si>
  <si>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</si>
  <si>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</si>
  <si>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</si>
  <si>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</si>
  <si>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</si>
  <si>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</si>
  <si>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</si>
  <si>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</si>
  <si>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</si>
  <si>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</si>
  <si>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</si>
  <si>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</si>
  <si>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</si>
  <si>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</si>
  <si>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</si>
  <si>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</si>
  <si>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</si>
  <si>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</si>
  <si>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</si>
  <si>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</si>
  <si>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</si>
  <si>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</si>
  <si>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</si>
  <si>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</si>
  <si>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</si>
  <si>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</si>
  <si>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</si>
  <si>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</si>
  <si>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</si>
  <si>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</si>
  <si>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</si>
  <si>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</si>
  <si>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</si>
  <si>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</si>
  <si>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</si>
  <si>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</si>
  <si>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</si>
  <si>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</si>
  <si>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</si>
  <si>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</si>
  <si>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</si>
  <si>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</si>
  <si>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</si>
  <si>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</si>
  <si>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</si>
  <si>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</si>
  <si>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</si>
  <si>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</si>
  <si>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</si>
  <si>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</si>
  <si>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</si>
  <si>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</si>
  <si>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</si>
  <si>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</si>
  <si>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</si>
  <si>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</si>
  <si>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</si>
  <si>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</si>
  <si>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</si>
  <si>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</si>
  <si>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</si>
  <si>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</si>
  <si>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</si>
  <si>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</si>
  <si>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</si>
  <si>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</si>
  <si>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</si>
  <si>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</si>
  <si>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</si>
  <si>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</si>
  <si>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</si>
  <si>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</si>
  <si>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</si>
  <si>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</si>
  <si>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</si>
  <si>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</si>
  <si>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</si>
  <si>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</si>
  <si>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</si>
  <si>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</si>
  <si>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</si>
  <si>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</si>
  <si>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</si>
  <si>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</si>
  <si>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</si>
  <si>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</si>
  <si>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</si>
  <si>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</si>
  <si>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</si>
  <si>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</si>
  <si>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</si>
  <si>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</si>
  <si>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</si>
  <si>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</si>
  <si>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</si>
  <si>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</si>
  <si>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</si>
  <si>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</si>
  <si>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</si>
  <si>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</si>
  <si>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</si>
  <si>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</si>
  <si>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</si>
  <si>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</si>
  <si>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</si>
  <si>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</si>
  <si>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</si>
  <si>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</si>
  <si>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</si>
  <si>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</si>
  <si>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</si>
  <si>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</si>
  <si>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</si>
  <si>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</si>
  <si>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</si>
  <si>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</si>
  <si>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</si>
  <si>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</si>
  <si>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</si>
  <si>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</si>
  <si>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</si>
  <si>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</si>
  <si>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</si>
  <si>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</si>
  <si>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</si>
  <si>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</si>
  <si>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</si>
  <si>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</si>
  <si>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</si>
  <si>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</si>
  <si>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</si>
  <si>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</si>
  <si>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</si>
  <si>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</si>
  <si>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</si>
  <si>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</si>
  <si>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</si>
  <si>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</si>
  <si>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</si>
  <si>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</si>
  <si>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</si>
  <si>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</si>
  <si>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</si>
  <si>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</si>
  <si>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</si>
  <si>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</si>
  <si>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</si>
  <si>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</si>
  <si>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</si>
  <si>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</si>
  <si>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</si>
  <si>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</si>
  <si>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</si>
  <si>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</si>
  <si>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</si>
  <si>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</si>
  <si>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</si>
  <si>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</si>
  <si>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</si>
  <si>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</si>
  <si>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</si>
  <si>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</si>
  <si>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</si>
  <si>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</si>
  <si>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</si>
  <si>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</si>
  <si>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</si>
  <si>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</si>
  <si>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</si>
  <si>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</si>
  <si>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</si>
  <si>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</si>
  <si>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</si>
  <si>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</si>
  <si>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</si>
  <si>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</si>
  <si>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</si>
  <si>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</si>
  <si>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</si>
  <si>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</si>
  <si>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</si>
  <si>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</si>
  <si>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</si>
  <si>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</si>
  <si>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</si>
  <si>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</si>
  <si>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</si>
  <si>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</si>
  <si>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</si>
  <si>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</si>
  <si>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</si>
  <si>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</si>
  <si>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</si>
  <si>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</si>
  <si>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</si>
  <si>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</si>
  <si>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</si>
  <si>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</si>
  <si>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</si>
  <si>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</si>
  <si>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</si>
  <si>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</si>
  <si>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</si>
  <si>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</si>
  <si>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</si>
  <si>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</si>
  <si>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</si>
  <si>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</si>
  <si>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</si>
  <si>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</si>
  <si>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</si>
  <si>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</si>
  <si>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</si>
  <si>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</si>
  <si>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</si>
  <si>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</si>
  <si>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</si>
  <si>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</si>
  <si>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</si>
  <si>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</si>
  <si>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</si>
  <si>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</si>
  <si>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</si>
  <si>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</si>
  <si>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</si>
  <si>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</si>
  <si>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</si>
  <si>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</si>
  <si>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</si>
  <si>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</si>
  <si>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</si>
  <si>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</si>
  <si>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</si>
  <si>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</si>
  <si>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</si>
  <si>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</si>
  <si>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</si>
  <si>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</si>
  <si>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</si>
  <si>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</si>
  <si>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</si>
  <si>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</si>
  <si>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</si>
  <si>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</si>
  <si>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</si>
  <si>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</si>
  <si>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</si>
  <si>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</si>
  <si>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</si>
  <si>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</si>
  <si>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</si>
  <si>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</si>
  <si>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</si>
  <si>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</si>
  <si>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</si>
  <si>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</si>
  <si>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</si>
  <si>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</si>
  <si>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</si>
  <si>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</si>
  <si>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</si>
  <si>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</si>
  <si>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</si>
  <si>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</si>
  <si>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</si>
  <si>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</si>
  <si>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</si>
  <si>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</si>
  <si>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</si>
  <si>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</si>
  <si>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</si>
  <si>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</si>
  <si>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</si>
  <si>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</si>
  <si>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</si>
  <si>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</si>
  <si>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</si>
  <si>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</si>
  <si>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</si>
  <si>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</si>
  <si>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</si>
  <si>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</si>
  <si>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</si>
  <si>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</si>
  <si>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</si>
  <si>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</si>
  <si>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</si>
  <si>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</si>
  <si>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</si>
  <si>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</si>
  <si>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</si>
  <si>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</si>
  <si>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</si>
  <si>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</si>
  <si>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</si>
  <si>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</si>
  <si>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</si>
  <si>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</si>
  <si>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</si>
  <si>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</si>
  <si>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</si>
  <si>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</si>
  <si>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</si>
  <si>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</si>
  <si>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</si>
  <si>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</si>
  <si>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</si>
  <si>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</si>
  <si>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</si>
  <si>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</si>
  <si>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</si>
  <si>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</si>
  <si>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</si>
  <si>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</si>
  <si>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</si>
  <si>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</si>
  <si>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</si>
  <si>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</si>
  <si>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</si>
  <si>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</si>
  <si>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</si>
  <si>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</si>
  <si>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</si>
  <si>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</si>
  <si>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</si>
  <si>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</si>
  <si>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</si>
  <si>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</si>
  <si>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</si>
  <si>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</si>
  <si>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</si>
  <si>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</si>
  <si>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</si>
  <si>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</si>
  <si>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</si>
  <si>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</si>
  <si>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</si>
  <si>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</si>
  <si>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</si>
  <si>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</si>
  <si>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</si>
  <si>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</si>
  <si>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</si>
  <si>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</si>
  <si>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</si>
  <si>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</si>
  <si>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</si>
  <si>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</si>
  <si>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</si>
  <si>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</si>
  <si>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</si>
  <si>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</si>
  <si>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</si>
  <si>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</si>
  <si>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</si>
  <si>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</si>
  <si>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</si>
  <si>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</si>
  <si>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</si>
  <si>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</si>
  <si>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</si>
  <si>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</si>
  <si>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</si>
  <si>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</si>
  <si>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</si>
  <si>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</si>
  <si>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</si>
  <si>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</si>
  <si>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</si>
  <si>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</si>
  <si>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</si>
  <si>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</si>
  <si>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</si>
  <si>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</si>
  <si>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</si>
  <si>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</si>
  <si>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</si>
  <si>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</si>
  <si>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</si>
  <si>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</si>
  <si>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</si>
  <si>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</si>
  <si>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</si>
  <si>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</si>
  <si>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</si>
  <si>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</si>
  <si>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</si>
  <si>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</si>
  <si>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</si>
  <si>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</si>
  <si>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</si>
  <si>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</si>
  <si>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</si>
  <si>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</si>
  <si>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</si>
  <si>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</si>
  <si>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</si>
  <si>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</si>
  <si>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</si>
  <si>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</si>
  <si>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</si>
  <si>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</si>
  <si>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</si>
  <si>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</si>
  <si>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</si>
  <si>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</si>
  <si>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</si>
  <si>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</si>
  <si>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</si>
  <si>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</si>
  <si>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</si>
  <si>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</si>
  <si>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</si>
  <si>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</si>
  <si>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</si>
  <si>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</si>
  <si>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</si>
  <si>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</si>
  <si>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</si>
  <si>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</si>
  <si>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</si>
  <si>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</si>
  <si>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</si>
  <si>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</si>
  <si>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</si>
  <si>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</si>
  <si>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</si>
  <si>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</si>
  <si>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</si>
  <si>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</si>
  <si>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</si>
  <si>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</si>
  <si>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</si>
  <si>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</si>
  <si>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</si>
  <si>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</si>
  <si>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</si>
  <si>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</si>
  <si>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</si>
  <si>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</si>
  <si>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</si>
  <si>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</si>
  <si>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</si>
  <si>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</si>
  <si>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</si>
  <si>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</si>
  <si>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</si>
  <si>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</si>
  <si>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</si>
  <si>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</si>
  <si>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</si>
  <si>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</si>
  <si>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</si>
  <si>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</si>
  <si>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</si>
  <si>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</si>
  <si>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</si>
  <si>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</si>
  <si>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</si>
  <si>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</si>
  <si>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</si>
  <si>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</si>
  <si>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</si>
  <si>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</si>
  <si>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</si>
  <si>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</si>
  <si>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</si>
  <si>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</si>
  <si>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</si>
  <si>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</si>
  <si>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</si>
  <si>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</si>
  <si>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</si>
  <si>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</si>
  <si>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</si>
  <si>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</si>
  <si>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</si>
  <si>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</si>
  <si>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</si>
  <si>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</si>
  <si>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</si>
  <si>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</si>
  <si>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</si>
  <si>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</si>
  <si>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</si>
  <si>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</si>
  <si>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</si>
  <si>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</si>
  <si>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</si>
  <si>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</si>
  <si>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</si>
  <si>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</si>
  <si>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</si>
  <si>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</si>
  <si>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</si>
  <si>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</si>
  <si>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</si>
  <si>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</si>
  <si>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</si>
  <si>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</si>
  <si>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</si>
  <si>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</si>
  <si>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</si>
  <si>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</si>
  <si>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</si>
  <si>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</si>
  <si>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</si>
  <si>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</si>
  <si>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</si>
  <si>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</si>
  <si>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</si>
  <si>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</si>
  <si>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</si>
  <si>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</si>
  <si>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</si>
  <si>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</si>
  <si>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</si>
  <si>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</si>
  <si>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</si>
  <si>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</si>
  <si>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</si>
  <si>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</si>
  <si>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</si>
  <si>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</si>
  <si>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</si>
  <si>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</si>
  <si>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</si>
  <si>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</si>
  <si>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</si>
  <si>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</si>
  <si>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</si>
  <si>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</si>
  <si>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</si>
  <si>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</si>
  <si>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</si>
  <si>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</si>
  <si>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</si>
  <si>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</si>
  <si>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</si>
  <si>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</si>
  <si>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</si>
  <si>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</si>
  <si>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</si>
  <si>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</si>
  <si>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</si>
  <si>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</si>
  <si>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</si>
  <si>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</si>
  <si>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</si>
  <si>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</si>
  <si>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</si>
  <si>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</si>
  <si>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</si>
  <si>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</si>
  <si>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</si>
  <si>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</si>
  <si>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</si>
  <si>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</si>
  <si>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</si>
  <si>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</si>
  <si>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</si>
  <si>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</si>
  <si>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</si>
  <si>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</si>
  <si>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</si>
  <si>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</si>
  <si>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</si>
  <si>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</si>
  <si>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</si>
  <si>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</si>
  <si>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</si>
  <si>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</si>
  <si>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</si>
  <si>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</si>
  <si>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</si>
  <si>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</si>
  <si>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</si>
  <si>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</si>
  <si>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</si>
  <si>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</si>
  <si>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</si>
  <si>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</si>
  <si>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</si>
  <si>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</si>
  <si>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</si>
  <si>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</si>
  <si>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</si>
  <si>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</si>
  <si>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</si>
  <si>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</si>
  <si>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</si>
  <si>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</si>
  <si>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</si>
  <si>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</si>
  <si>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</si>
  <si>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</si>
  <si>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</si>
  <si>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</si>
  <si>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</si>
  <si>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</si>
  <si>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</si>
  <si>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</si>
  <si>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</si>
  <si>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</si>
  <si>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</si>
  <si>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</si>
  <si>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</si>
  <si>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</si>
  <si>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</si>
  <si>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</si>
  <si>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</si>
  <si>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</si>
  <si>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</si>
  <si>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</si>
  <si>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</si>
  <si>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</si>
  <si>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</si>
  <si>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</si>
  <si>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</si>
  <si>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</si>
  <si>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</si>
  <si>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</si>
  <si>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</si>
  <si>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</si>
  <si>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</si>
  <si>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</si>
  <si>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</si>
  <si>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</si>
  <si>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</si>
  <si>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</si>
  <si>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</si>
  <si>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</si>
  <si>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</si>
  <si>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</si>
  <si>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</si>
  <si>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</si>
  <si>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</si>
  <si>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</si>
  <si>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</si>
  <si>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</si>
  <si>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</si>
  <si>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</si>
  <si>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</si>
  <si>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</si>
  <si>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</si>
  <si>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</si>
  <si>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</si>
  <si>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</si>
  <si>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</si>
  <si>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</si>
  <si>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</si>
  <si>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</si>
  <si>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</si>
  <si>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</si>
  <si>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</si>
  <si>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</si>
  <si>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</si>
  <si>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</si>
  <si>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</si>
  <si>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</si>
  <si>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</si>
  <si>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</si>
  <si>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</si>
  <si>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</si>
  <si>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</si>
  <si>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</si>
  <si>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</si>
  <si>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</si>
  <si>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</si>
  <si>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</si>
  <si>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</si>
  <si>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</si>
  <si>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</si>
  <si>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</si>
  <si>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</si>
  <si>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</si>
  <si>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</si>
  <si>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</si>
  <si>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</si>
  <si>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</si>
  <si>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</si>
  <si>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</si>
  <si>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</si>
  <si>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</si>
  <si>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</si>
  <si>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</si>
  <si>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</si>
  <si>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</si>
  <si>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</si>
  <si>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</si>
  <si>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</si>
  <si>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</si>
  <si>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</si>
  <si>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</si>
  <si>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</si>
  <si>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</si>
  <si>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</si>
  <si>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</si>
  <si>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</si>
  <si>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</si>
  <si>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</si>
  <si>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</si>
  <si>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</si>
  <si>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</si>
  <si>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</si>
  <si>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</si>
  <si>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</si>
  <si>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</si>
  <si>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</si>
  <si>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</si>
  <si>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</si>
  <si>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</si>
  <si>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</si>
  <si>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</si>
  <si>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</si>
  <si>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</si>
  <si>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</si>
  <si>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</si>
  <si>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</si>
  <si>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</si>
  <si>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</si>
  <si>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</si>
  <si>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</si>
  <si>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</si>
  <si>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</si>
  <si>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</si>
  <si>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</si>
  <si>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</si>
  <si>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</si>
  <si>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</si>
  <si>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</si>
  <si>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</si>
  <si>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</si>
  <si>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</si>
  <si>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</si>
  <si>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</si>
  <si>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</si>
  <si>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</si>
  <si>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</si>
  <si>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</si>
  <si>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</si>
  <si>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</si>
  <si>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</si>
  <si>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</si>
  <si>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</si>
  <si>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</si>
  <si>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</si>
  <si>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</si>
  <si>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</si>
  <si>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</si>
  <si>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</si>
  <si>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</si>
  <si>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</si>
  <si>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</si>
  <si>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</si>
  <si>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</si>
  <si>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</si>
  <si>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</si>
  <si>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</si>
  <si>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</si>
  <si>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</si>
  <si>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</si>
  <si>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</si>
  <si>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</si>
  <si>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</si>
  <si>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</si>
  <si>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</si>
  <si>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</si>
  <si>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</si>
  <si>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</si>
  <si>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</si>
  <si>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</si>
  <si>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</si>
  <si>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</si>
  <si>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</si>
  <si>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</si>
  <si>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</si>
  <si>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</si>
  <si>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</si>
  <si>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</si>
  <si>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</si>
  <si>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</si>
  <si>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</si>
  <si>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</si>
  <si>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</si>
  <si>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</si>
  <si>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</si>
  <si>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</si>
  <si>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</si>
  <si>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</si>
  <si>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</si>
  <si>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</si>
  <si>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</si>
  <si>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</si>
  <si>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</si>
  <si>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</si>
  <si>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</si>
  <si>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</si>
  <si>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</si>
  <si>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</si>
  <si>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</si>
  <si>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</si>
  <si>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</si>
  <si>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</si>
  <si>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</si>
  <si>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</si>
  <si>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</si>
  <si>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</si>
  <si>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</si>
  <si>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</si>
  <si>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</si>
  <si>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</si>
  <si>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</si>
  <si>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</si>
  <si>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</si>
  <si>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</si>
  <si>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</si>
  <si>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</si>
  <si>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</si>
  <si>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</si>
  <si>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</si>
  <si>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</si>
  <si>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</si>
  <si>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</si>
  <si>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</si>
  <si>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</si>
  <si>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</si>
  <si>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</si>
  <si>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</si>
  <si>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</si>
  <si>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</si>
  <si>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</si>
  <si>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</si>
  <si>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</si>
  <si>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</si>
  <si>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</si>
  <si>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</si>
  <si>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</si>
  <si>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</si>
  <si>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</si>
  <si>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</si>
  <si>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</si>
  <si>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</si>
  <si>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</si>
  <si>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</si>
  <si>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</si>
  <si>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</si>
  <si>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</si>
  <si>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</si>
  <si>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</si>
  <si>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</si>
  <si>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</si>
  <si>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</si>
  <si>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</si>
  <si>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</si>
  <si>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</si>
  <si>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</si>
  <si>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</si>
  <si>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</si>
  <si>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</si>
  <si>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</si>
  <si>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</si>
  <si>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</si>
  <si>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</si>
  <si>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</si>
  <si>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</si>
  <si>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</si>
  <si>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</si>
  <si>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</si>
  <si>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</si>
  <si>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</si>
  <si>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</si>
  <si>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</si>
  <si>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</si>
  <si>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</si>
  <si>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</si>
  <si>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</si>
  <si>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</si>
  <si>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</si>
  <si>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</si>
  <si>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</si>
  <si>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</si>
  <si>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</si>
  <si>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</si>
  <si>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</si>
  <si>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</si>
  <si>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</si>
  <si>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</si>
  <si>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</si>
  <si>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</si>
  <si>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</si>
  <si>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</si>
  <si>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</si>
  <si>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</si>
  <si>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</si>
  <si>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</si>
  <si>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</si>
  <si>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</si>
  <si>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</si>
  <si>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</si>
  <si>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</si>
  <si>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</si>
  <si>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</si>
  <si>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</si>
  <si>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</si>
  <si>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</si>
  <si>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</si>
  <si>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</si>
  <si>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</si>
  <si>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</si>
  <si>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</si>
  <si>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</si>
  <si>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</si>
  <si>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</si>
  <si>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</si>
  <si>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</si>
  <si>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</si>
  <si>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</si>
  <si>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</si>
  <si>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</si>
  <si>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</si>
  <si>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</si>
  <si>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</si>
  <si>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</si>
  <si>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</si>
  <si>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</si>
  <si>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</si>
  <si>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</si>
  <si>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</si>
  <si>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</si>
  <si>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</si>
  <si>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</si>
  <si>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</si>
  <si>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</si>
  <si>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</si>
  <si>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</si>
  <si>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</si>
  <si>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</si>
  <si>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</si>
  <si>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</si>
  <si>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</si>
  <si>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</si>
  <si>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</si>
  <si>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</si>
  <si>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</si>
  <si>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</si>
  <si>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</si>
  <si>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</si>
  <si>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</si>
  <si>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</si>
  <si>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</si>
  <si>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</si>
  <si>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</si>
  <si>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</si>
  <si>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</si>
  <si>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</si>
  <si>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</si>
  <si>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</si>
  <si>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</si>
  <si>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</si>
  <si>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</si>
  <si>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</si>
  <si>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</si>
  <si>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</si>
  <si>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</si>
  <si>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</si>
  <si>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</si>
  <si>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</si>
  <si>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</si>
  <si>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</si>
  <si>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</si>
  <si>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</si>
  <si>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</si>
  <si>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</si>
  <si>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</si>
  <si>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</si>
  <si>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</si>
  <si>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</si>
  <si>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</si>
  <si>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</si>
  <si>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</si>
  <si>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</si>
  <si>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</si>
  <si>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</si>
  <si>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</si>
  <si>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</si>
  <si>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</si>
  <si>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</si>
  <si>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</si>
  <si>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</si>
  <si>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</si>
  <si>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</si>
  <si>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</si>
  <si>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</si>
  <si>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</si>
  <si>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</si>
  <si>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</si>
  <si>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</si>
  <si>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</si>
  <si>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</si>
  <si>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</si>
  <si>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</si>
  <si>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</si>
  <si>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</si>
  <si>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</si>
  <si>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</si>
  <si>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</si>
  <si>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</si>
  <si>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</si>
  <si>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</si>
  <si>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</si>
  <si>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</si>
  <si>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</si>
  <si>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</si>
  <si>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</si>
  <si>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</si>
  <si>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</si>
  <si>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</si>
  <si>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</si>
  <si>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</si>
  <si>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</si>
  <si>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</si>
  <si>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</si>
  <si>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</si>
  <si>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</si>
  <si>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</si>
  <si>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</si>
  <si>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</si>
  <si>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</si>
  <si>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</si>
  <si>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</si>
  <si>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</si>
  <si>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</si>
  <si>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</si>
  <si>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</si>
  <si>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</si>
  <si>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</si>
  <si>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</si>
  <si>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</si>
  <si>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</si>
  <si>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</si>
  <si>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</si>
  <si>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</si>
  <si>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</si>
  <si>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</si>
  <si>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</si>
  <si>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</si>
  <si>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</si>
  <si>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</si>
  <si>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</si>
  <si>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</si>
  <si>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</si>
  <si>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</si>
  <si>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</si>
  <si>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</si>
  <si>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</si>
  <si>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</si>
  <si>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</si>
  <si>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</si>
  <si>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</si>
  <si>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</si>
  <si>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</si>
  <si>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</si>
  <si>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</si>
  <si>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</si>
  <si>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</si>
  <si>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</si>
  <si>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</si>
  <si>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</si>
  <si>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</si>
  <si>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</si>
  <si>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</si>
  <si>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</si>
  <si>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</si>
  <si>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</si>
  <si>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</si>
  <si>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</si>
  <si>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</si>
  <si>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</si>
  <si>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</si>
  <si>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</si>
  <si>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</si>
  <si>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</si>
  <si>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</si>
  <si>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</si>
  <si>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</si>
  <si>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</si>
  <si>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</si>
  <si>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</si>
  <si>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</si>
  <si>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</si>
  <si>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</si>
  <si>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</si>
  <si>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</si>
  <si>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</si>
  <si>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</si>
  <si>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</si>
  <si>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</si>
  <si>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</si>
  <si>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</si>
  <si>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</si>
  <si>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</si>
  <si>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</si>
  <si>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</si>
  <si>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</si>
  <si>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</si>
  <si>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</si>
  <si>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</si>
  <si>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</si>
  <si>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</si>
  <si>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</si>
  <si>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</si>
  <si>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</si>
  <si>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</si>
  <si>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</si>
  <si>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</si>
  <si>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</si>
  <si>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</si>
  <si>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</si>
  <si>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</si>
  <si>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</si>
  <si>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</si>
  <si>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</si>
  <si>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</si>
  <si>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</si>
  <si>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</si>
  <si>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</si>
  <si>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</si>
  <si>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</si>
  <si>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</si>
  <si>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</si>
  <si>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</si>
  <si>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</si>
  <si>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</si>
  <si>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</si>
  <si>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</si>
  <si>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</si>
  <si>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</si>
  <si>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</si>
  <si>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</si>
  <si>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</si>
  <si>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</si>
  <si>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</si>
  <si>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</si>
  <si>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</si>
  <si>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</si>
  <si>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</si>
  <si>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</si>
  <si>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</si>
  <si>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</si>
  <si>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</si>
  <si>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</si>
  <si>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</si>
  <si>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</si>
  <si>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</si>
  <si>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</si>
  <si>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</si>
  <si>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</si>
  <si>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</si>
  <si>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</si>
  <si>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</si>
  <si>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</si>
  <si>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</si>
  <si>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</si>
  <si>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</si>
  <si>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</si>
  <si>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</si>
  <si>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</si>
  <si>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</si>
  <si>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</si>
  <si>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</si>
  <si>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</si>
  <si>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</si>
  <si>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</si>
  <si>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</si>
  <si>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</si>
  <si>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</si>
  <si>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</si>
  <si>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</si>
  <si>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</si>
  <si>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</si>
  <si>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</si>
  <si>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</si>
  <si>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</si>
  <si>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</si>
  <si>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</si>
  <si>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</si>
  <si>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</si>
  <si>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</si>
  <si>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</si>
  <si>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</si>
  <si>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</si>
  <si>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</si>
  <si>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</si>
  <si>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</si>
  <si>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</si>
  <si>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</si>
  <si>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</si>
  <si>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</si>
  <si>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</si>
  <si>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</si>
  <si>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</si>
  <si>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</si>
  <si>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</si>
  <si>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</si>
  <si>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</si>
  <si>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</si>
  <si>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</si>
  <si>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</si>
  <si>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</si>
  <si>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</si>
  <si>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</si>
  <si>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</si>
  <si>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</si>
  <si>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</si>
  <si>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</si>
  <si>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</si>
  <si>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</si>
  <si>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</si>
  <si>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</si>
  <si>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</si>
  <si>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</si>
  <si>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</si>
  <si>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</si>
  <si>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</si>
  <si>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</si>
  <si>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</si>
  <si>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</si>
  <si>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</si>
  <si>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</si>
  <si>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</si>
  <si>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</si>
  <si>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</si>
  <si>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</si>
  <si>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</si>
  <si>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</si>
  <si>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</si>
  <si>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</si>
  <si>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</si>
  <si>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</si>
  <si>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</si>
  <si>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</si>
  <si>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</si>
  <si>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</si>
  <si>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</si>
  <si>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</si>
  <si>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</si>
  <si>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</si>
  <si>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</si>
  <si>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</si>
  <si>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</si>
  <si>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</si>
  <si>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</si>
  <si>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</si>
  <si>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</si>
  <si>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</si>
  <si>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</si>
  <si>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</si>
  <si>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</si>
  <si>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</si>
  <si>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</si>
  <si>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</si>
  <si>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</si>
  <si>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</si>
  <si>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</si>
  <si>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</si>
  <si>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</si>
  <si>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</si>
  <si>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</si>
  <si>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</si>
  <si>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</si>
  <si>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</si>
  <si>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</si>
  <si>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</si>
  <si>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</si>
  <si>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</si>
  <si>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</si>
  <si>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</si>
  <si>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</si>
  <si>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</si>
  <si>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</si>
  <si>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</si>
  <si>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</si>
  <si>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</si>
  <si>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</si>
  <si>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</si>
  <si>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</si>
  <si>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</si>
  <si>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</si>
  <si>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</si>
  <si>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</si>
  <si>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</si>
  <si>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</si>
  <si>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</si>
  <si>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</si>
  <si>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</si>
  <si>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</si>
  <si>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</si>
  <si>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</si>
  <si>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</si>
  <si>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</si>
  <si>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</si>
  <si>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</si>
  <si>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</si>
  <si>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</si>
  <si>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</si>
  <si>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</si>
  <si>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</si>
  <si>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</si>
  <si>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</si>
  <si>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</si>
  <si>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</si>
  <si>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</si>
  <si>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</si>
  <si>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</si>
  <si>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</si>
  <si>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</si>
  <si>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</si>
  <si>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</si>
  <si>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</si>
  <si>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</si>
  <si>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</si>
  <si>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</si>
  <si>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</si>
  <si>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</si>
  <si>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</si>
  <si>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</si>
  <si>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</si>
  <si>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</si>
  <si>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</si>
  <si>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</si>
  <si>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</si>
  <si>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</si>
  <si>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</si>
  <si>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</si>
  <si>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</si>
  <si>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</si>
  <si>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</si>
  <si>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</si>
  <si>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</si>
  <si>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</si>
  <si>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</si>
  <si>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</si>
  <si>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</si>
  <si>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</si>
  <si>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</si>
  <si>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</si>
  <si>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</si>
  <si>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</si>
  <si>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</si>
  <si>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</si>
  <si>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</si>
  <si>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</si>
  <si>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</si>
  <si>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</si>
  <si>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</si>
  <si>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</si>
  <si>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</si>
  <si>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</si>
  <si>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</si>
  <si>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</si>
  <si>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</si>
  <si>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</si>
  <si>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</si>
  <si>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</si>
  <si>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</si>
  <si>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</si>
  <si>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</si>
  <si>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</si>
  <si>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</si>
  <si>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</si>
  <si>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</si>
  <si>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</si>
  <si>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</si>
  <si>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</si>
  <si>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</si>
  <si>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</si>
  <si>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</si>
  <si>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</si>
  <si>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</si>
  <si>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</si>
  <si>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</si>
  <si>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</si>
  <si>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</si>
  <si>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</si>
  <si>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</si>
  <si>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</si>
  <si>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</si>
  <si>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</si>
  <si>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</si>
  <si>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</si>
  <si>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</si>
  <si>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</si>
  <si>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</si>
  <si>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</si>
  <si>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</si>
  <si>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</si>
  <si>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</si>
  <si>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</si>
  <si>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</si>
  <si>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</si>
  <si>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</si>
  <si>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</si>
  <si>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</si>
  <si>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</si>
  <si>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</si>
  <si>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</si>
  <si>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</si>
  <si>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</si>
  <si>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</si>
  <si>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</si>
  <si>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</si>
  <si>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</si>
  <si>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</si>
  <si>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</si>
  <si>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</si>
  <si>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</si>
  <si>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</si>
  <si>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</si>
  <si>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</si>
  <si>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</si>
  <si>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</si>
  <si>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</si>
  <si>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</si>
  <si>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</si>
  <si>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</si>
  <si>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</si>
  <si>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</si>
  <si>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</si>
  <si>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</si>
  <si>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</si>
  <si>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</si>
  <si>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</si>
  <si>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</si>
  <si>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</si>
  <si>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</si>
  <si>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</si>
  <si>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</si>
  <si>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</si>
  <si>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</si>
  <si>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</si>
  <si>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</si>
  <si>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</si>
  <si>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</si>
  <si>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</si>
  <si>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</si>
  <si>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</si>
  <si>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</si>
  <si>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</si>
  <si>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</si>
  <si>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</si>
  <si>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</si>
  <si>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</si>
  <si>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</si>
  <si>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</si>
  <si>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</si>
  <si>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</si>
  <si>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</si>
  <si>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</si>
  <si>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</si>
  <si>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</si>
  <si>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</si>
  <si>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</si>
  <si>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</si>
  <si>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</si>
  <si>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</si>
  <si>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</si>
  <si>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</si>
  <si>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</si>
  <si>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</si>
  <si>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</si>
  <si>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</si>
  <si>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</si>
  <si>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</si>
  <si>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</si>
  <si>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</si>
  <si>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</si>
  <si>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</si>
  <si>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</si>
  <si>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</si>
  <si>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</si>
  <si>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</si>
  <si>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</si>
  <si>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</si>
  <si>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</si>
  <si>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</si>
  <si>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</si>
  <si>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</si>
  <si>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</si>
  <si>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</si>
  <si>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</si>
  <si>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</si>
  <si>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</si>
  <si>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</si>
  <si>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</si>
  <si>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</si>
  <si>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</si>
  <si>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</si>
  <si>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</si>
  <si>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</si>
  <si>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</si>
  <si>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</si>
  <si>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</si>
  <si>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</si>
  <si>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</si>
  <si>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</si>
  <si>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</si>
  <si>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</si>
  <si>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</si>
  <si>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</si>
  <si>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</si>
  <si>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</si>
  <si>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</si>
  <si>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</si>
  <si>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</si>
  <si>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</si>
  <si>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</si>
  <si>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</si>
  <si>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</si>
  <si>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</si>
  <si>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</si>
  <si>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</si>
  <si>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</si>
  <si>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</si>
  <si>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</si>
  <si>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</si>
  <si>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</si>
  <si>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</si>
  <si>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</si>
  <si>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</si>
  <si>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</si>
  <si>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</si>
  <si>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</si>
  <si>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</si>
  <si>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</si>
  <si>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</si>
  <si>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</si>
  <si>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</si>
  <si>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</si>
  <si>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</si>
  <si>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</si>
  <si>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</si>
  <si>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</si>
  <si>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</si>
  <si>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</si>
  <si>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</si>
  <si>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</si>
  <si>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</si>
  <si>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</si>
  <si>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</si>
  <si>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</si>
  <si>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</si>
  <si>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</si>
  <si>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</si>
  <si>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</si>
  <si>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</si>
  <si>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</si>
  <si>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</si>
  <si>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</si>
  <si>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</si>
  <si>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</si>
  <si>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</si>
  <si>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</si>
  <si>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</si>
  <si>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</si>
  <si>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</si>
  <si>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</si>
  <si>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</si>
  <si>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</si>
  <si>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</si>
  <si>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</si>
  <si>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</si>
  <si>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</si>
  <si>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</si>
  <si>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</si>
  <si>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</si>
  <si>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</si>
  <si>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</si>
  <si>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</si>
  <si>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</si>
  <si>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</si>
  <si>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</si>
  <si>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</si>
  <si>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</si>
  <si>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</si>
  <si>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</si>
  <si>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</si>
  <si>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</si>
  <si>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</si>
  <si>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</si>
  <si>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</si>
  <si>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</si>
  <si>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</si>
  <si>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</si>
  <si>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</si>
  <si>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</si>
  <si>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</si>
  <si>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</si>
  <si>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</si>
  <si>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</si>
  <si>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</si>
  <si>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</si>
  <si>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</si>
  <si>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</si>
  <si>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</si>
  <si>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</si>
  <si>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</si>
  <si>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</si>
  <si>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</si>
  <si>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</si>
  <si>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</si>
  <si>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</si>
  <si>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</si>
  <si>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</si>
  <si>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</si>
  <si>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</si>
  <si>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</si>
  <si>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</si>
  <si>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</si>
  <si>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</si>
  <si>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</si>
  <si>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</si>
  <si>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</si>
  <si>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</si>
  <si>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</si>
  <si>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</si>
  <si>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</si>
  <si>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</si>
  <si>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</si>
  <si>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</si>
  <si>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</si>
  <si>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</si>
  <si>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</si>
  <si>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</si>
  <si>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</si>
  <si>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</si>
  <si>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</si>
  <si>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</si>
  <si>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</si>
  <si>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</si>
  <si>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</si>
  <si>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</si>
  <si>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</si>
  <si>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</si>
  <si>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</si>
  <si>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</si>
  <si>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</si>
  <si>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</si>
  <si>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</si>
  <si>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</si>
  <si>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</si>
  <si>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</si>
  <si>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</si>
  <si>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</si>
  <si>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</si>
  <si>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</si>
  <si>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</si>
  <si>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</si>
  <si>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</si>
  <si>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</si>
  <si>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</si>
  <si>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</si>
  <si>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</si>
  <si>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</si>
  <si>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</si>
  <si>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</si>
  <si>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</si>
  <si>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</si>
  <si>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</si>
  <si>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</si>
  <si>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</si>
  <si>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</si>
  <si>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</si>
  <si>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</si>
  <si>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</si>
  <si>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</si>
  <si>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</si>
  <si>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</si>
  <si>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</si>
  <si>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</si>
  <si>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</si>
  <si>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</si>
  <si>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</si>
  <si>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</si>
  <si>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</si>
  <si>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</si>
  <si>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</si>
  <si>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</si>
  <si>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</si>
  <si>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</si>
  <si>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</si>
  <si>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</si>
  <si>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</si>
  <si>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</si>
  <si>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</si>
  <si>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</si>
  <si>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</si>
  <si>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</si>
  <si>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</si>
  <si>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</si>
  <si>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</si>
  <si>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</si>
  <si>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</si>
  <si>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</si>
  <si>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</si>
  <si>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</si>
  <si>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</si>
  <si>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</si>
  <si>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</si>
  <si>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</si>
  <si>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</si>
  <si>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</si>
  <si>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</si>
  <si>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</si>
  <si>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</si>
  <si>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</si>
  <si>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</si>
  <si>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</si>
  <si>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</si>
  <si>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</si>
  <si>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</si>
  <si>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</si>
  <si>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</si>
  <si>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</si>
  <si>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</si>
  <si>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</si>
  <si>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</si>
  <si>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</si>
  <si>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</si>
  <si>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</si>
  <si>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</si>
  <si>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</si>
  <si>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</si>
  <si>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</si>
  <si>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</si>
  <si>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</si>
  <si>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</si>
  <si>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</si>
  <si>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</si>
  <si>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</si>
  <si>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</si>
  <si>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</si>
  <si>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</si>
  <si>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</si>
  <si>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</si>
  <si>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</si>
  <si>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</si>
  <si>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</si>
  <si>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</si>
  <si>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</si>
  <si>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</si>
  <si>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</si>
  <si>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</si>
  <si>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</si>
  <si>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</si>
  <si>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</si>
  <si>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</si>
  <si>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</si>
  <si>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</si>
  <si>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</si>
  <si>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</si>
  <si>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</si>
  <si>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</si>
  <si>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</si>
  <si>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</si>
  <si>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</si>
  <si>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</si>
  <si>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</si>
  <si>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</si>
  <si>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</si>
  <si>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</si>
  <si>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</si>
  <si>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</si>
  <si>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</si>
  <si>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</si>
  <si>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</si>
  <si>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</si>
  <si>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</si>
  <si>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</si>
  <si>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</si>
  <si>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</si>
  <si>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</si>
  <si>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</si>
  <si>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</si>
  <si>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</si>
  <si>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</si>
  <si>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</si>
  <si>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</si>
  <si>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</si>
  <si>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</si>
  <si>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</si>
  <si>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</si>
  <si>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</si>
  <si>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</si>
  <si>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</si>
  <si>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</si>
  <si>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</si>
  <si>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</si>
  <si>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</si>
  <si>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</si>
  <si>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</si>
  <si>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</si>
  <si>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</si>
  <si>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</si>
  <si>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</si>
  <si>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</si>
  <si>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</si>
  <si>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</si>
  <si>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</si>
  <si>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</si>
  <si>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</si>
  <si>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</si>
  <si>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</si>
  <si>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</si>
  <si>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</si>
  <si>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</si>
  <si>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</si>
  <si>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</si>
  <si>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</si>
  <si>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</si>
  <si>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</si>
  <si>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</si>
  <si>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</si>
  <si>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</si>
  <si>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</si>
  <si>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</si>
  <si>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</si>
  <si>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</si>
  <si>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</si>
  <si>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</si>
  <si>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</si>
  <si>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</si>
  <si>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</si>
  <si>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</si>
  <si>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</si>
  <si>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</si>
  <si>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</si>
  <si>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</si>
  <si>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</si>
  <si>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</si>
  <si>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</si>
  <si>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</si>
  <si>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</si>
  <si>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</si>
  <si>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</si>
  <si>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</si>
  <si>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</si>
  <si>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</si>
  <si>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</si>
  <si>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</si>
  <si>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</si>
  <si>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</si>
  <si>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</si>
  <si>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</si>
  <si>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</si>
  <si>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</si>
  <si>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</si>
  <si>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</si>
  <si>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</si>
  <si>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</si>
  <si>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</si>
  <si>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</si>
  <si>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</si>
  <si>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</si>
  <si>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</si>
  <si>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</si>
  <si>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</si>
  <si>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</si>
  <si>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</si>
  <si>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</si>
  <si>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</si>
  <si>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</si>
  <si>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</si>
  <si>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</si>
  <si>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</si>
  <si>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</si>
  <si>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</si>
  <si>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</si>
  <si>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</si>
  <si>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</si>
  <si>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</si>
  <si>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</si>
  <si>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</si>
  <si>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</si>
  <si>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</si>
  <si>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</si>
  <si>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</si>
  <si>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</si>
  <si>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</si>
  <si>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</si>
  <si>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</si>
  <si>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</si>
  <si>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</si>
  <si>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</si>
  <si>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</si>
  <si>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</si>
  <si>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</si>
  <si>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</si>
  <si>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</si>
  <si>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</si>
  <si>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</si>
  <si>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</si>
  <si>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</si>
  <si>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</si>
  <si>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</si>
  <si>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</si>
  <si>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</si>
  <si>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</si>
  <si>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</si>
  <si>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</si>
  <si>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</si>
  <si>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</si>
  <si>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</si>
  <si>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</si>
  <si>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</si>
  <si>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</si>
  <si>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</si>
  <si>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</si>
  <si>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</si>
  <si>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</si>
  <si>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</si>
  <si>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</si>
  <si>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</si>
  <si>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</si>
  <si>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</si>
  <si>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</si>
  <si>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</si>
  <si>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</si>
  <si>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</si>
  <si>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</si>
  <si>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</si>
  <si>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</si>
  <si>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</si>
  <si>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</si>
  <si>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</si>
  <si>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</si>
  <si>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</si>
  <si>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</si>
  <si>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</si>
  <si>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</si>
  <si>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</si>
  <si>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</si>
  <si>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</si>
  <si>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</si>
  <si>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</si>
  <si>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</si>
  <si>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</si>
  <si>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</si>
  <si>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</si>
  <si>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</si>
  <si>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</si>
  <si>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</si>
  <si>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</si>
  <si>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</si>
  <si>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</si>
  <si>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</si>
  <si>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</si>
  <si>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</si>
  <si>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</si>
  <si>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</si>
  <si>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</si>
  <si>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</si>
  <si>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</si>
  <si>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</si>
  <si>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</si>
  <si>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</si>
  <si>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</si>
  <si>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</si>
  <si>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</si>
  <si>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</si>
  <si>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</si>
  <si>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</si>
  <si>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</si>
  <si>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</si>
  <si>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</si>
  <si>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</si>
  <si>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</si>
  <si>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</si>
  <si>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</si>
  <si>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</si>
  <si>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</si>
  <si>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</si>
  <si>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</si>
  <si>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</si>
  <si>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</si>
  <si>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</si>
  <si>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</si>
  <si>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</si>
  <si>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</si>
  <si>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</si>
  <si>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</si>
  <si>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</si>
  <si>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</si>
  <si>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</si>
  <si>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</si>
  <si>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</si>
  <si>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</si>
  <si>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</si>
  <si>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</si>
  <si>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</si>
  <si>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</si>
  <si>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</si>
  <si>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</si>
  <si>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</si>
  <si>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</si>
  <si>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</si>
  <si>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</si>
  <si>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</si>
  <si>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</si>
  <si>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</si>
  <si>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</si>
  <si>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</si>
  <si>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</si>
  <si>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</si>
  <si>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</si>
  <si>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</si>
  <si>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</si>
  <si>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</si>
  <si>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</si>
  <si>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</si>
  <si>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</si>
  <si>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</si>
  <si>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</si>
  <si>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</si>
  <si>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</si>
  <si>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</si>
  <si>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</si>
  <si>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</si>
  <si>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</si>
  <si>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</si>
  <si>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</si>
  <si>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</si>
  <si>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</si>
  <si>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</si>
  <si>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</si>
  <si>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</si>
  <si>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</si>
  <si>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</si>
  <si>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</si>
  <si>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</si>
  <si>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</si>
  <si>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</si>
  <si>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</si>
  <si>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</si>
  <si>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</si>
  <si>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</si>
  <si>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</si>
  <si>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</si>
  <si>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</si>
  <si>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</si>
  <si>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</si>
  <si>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</si>
  <si>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</si>
  <si>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</si>
  <si>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</si>
  <si>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</si>
  <si>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</si>
  <si>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</si>
  <si>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</si>
  <si>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</si>
  <si>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</si>
  <si>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</si>
  <si>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</si>
  <si>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</si>
  <si>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</si>
  <si>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</si>
  <si>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</si>
  <si>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</si>
  <si>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</si>
  <si>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</si>
  <si>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</si>
  <si>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</si>
  <si>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</si>
  <si>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</si>
  <si>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</si>
  <si>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</si>
  <si>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</si>
  <si>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</si>
  <si>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</si>
  <si>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</si>
  <si>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</si>
  <si>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</si>
  <si>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</si>
  <si>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</si>
  <si>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</si>
  <si>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</si>
  <si>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</si>
  <si>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</si>
  <si>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</si>
  <si>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</si>
  <si>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</si>
  <si>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</si>
  <si>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</si>
  <si>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</si>
  <si>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</si>
  <si>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</si>
  <si>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</si>
  <si>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</si>
  <si>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</si>
  <si>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</si>
  <si>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</si>
  <si>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</si>
  <si>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</si>
  <si>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</si>
  <si>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</si>
  <si>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</si>
  <si>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</si>
  <si>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</si>
  <si>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</si>
  <si>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</si>
  <si>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</si>
  <si>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</si>
  <si>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</si>
  <si>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</si>
  <si>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</si>
  <si>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</si>
  <si>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</si>
  <si>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</si>
  <si>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</si>
  <si>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</si>
  <si>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</si>
  <si>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</si>
  <si>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</si>
  <si>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</si>
  <si>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</si>
  <si>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</si>
  <si>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</si>
  <si>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</si>
  <si>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</si>
  <si>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</si>
  <si>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</si>
  <si>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</si>
  <si>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</si>
  <si>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</si>
  <si>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</si>
  <si>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</si>
  <si>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</si>
  <si>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</si>
  <si>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</si>
  <si>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</si>
  <si>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</si>
  <si>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</si>
  <si>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</si>
  <si>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</si>
  <si>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</si>
  <si>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</si>
  <si>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</si>
  <si>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</si>
  <si>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</si>
  <si>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</si>
  <si>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</si>
  <si>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</si>
  <si>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</si>
  <si>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</si>
  <si>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</si>
  <si>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</si>
  <si>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</si>
  <si>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</si>
  <si>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</si>
  <si>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</si>
  <si>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</si>
  <si>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</si>
  <si>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</si>
  <si>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</si>
  <si>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</si>
  <si>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</si>
  <si>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</si>
  <si>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</si>
  <si>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</si>
  <si>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</si>
  <si>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</si>
  <si>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</si>
  <si>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</si>
  <si>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</si>
  <si>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</si>
  <si>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</si>
  <si>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</si>
  <si>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</si>
  <si>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</si>
  <si>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</si>
  <si>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</si>
  <si>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</si>
  <si>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</si>
  <si>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</si>
  <si>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</si>
  <si>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</si>
  <si>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</si>
  <si>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</si>
  <si>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</si>
  <si>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</si>
  <si>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</si>
  <si>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</si>
  <si>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</si>
  <si>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</si>
  <si>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</si>
  <si>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</si>
  <si>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</si>
  <si>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</si>
  <si>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</si>
  <si>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</si>
  <si>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</si>
  <si>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</si>
  <si>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</si>
  <si>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</si>
  <si>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</si>
  <si>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</si>
  <si>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</si>
  <si>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</si>
  <si>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</si>
  <si>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</si>
  <si>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</si>
  <si>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</si>
  <si>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</si>
  <si>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</si>
  <si>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</si>
  <si>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</si>
  <si>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</si>
  <si>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</si>
  <si>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</si>
  <si>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</si>
  <si>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</si>
  <si>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</si>
  <si>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</si>
  <si>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</si>
  <si>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</si>
  <si>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</si>
  <si>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</si>
  <si>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</si>
  <si>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</si>
  <si>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</si>
  <si>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</si>
  <si>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</si>
  <si>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</si>
  <si>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</si>
  <si>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</si>
  <si>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</si>
  <si>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</si>
  <si>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</si>
  <si>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</si>
  <si>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</si>
  <si>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</si>
  <si>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</si>
  <si>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</si>
  <si>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</si>
  <si>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</si>
  <si>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</si>
  <si>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</si>
  <si>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</si>
  <si>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</si>
  <si>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</si>
  <si>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</si>
  <si>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</si>
  <si>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</si>
  <si>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</si>
  <si>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</si>
  <si>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</si>
  <si>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</si>
  <si>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</si>
  <si>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</si>
  <si>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</si>
  <si>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</si>
  <si>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</si>
  <si>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</si>
  <si>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</si>
  <si>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</si>
  <si>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</si>
  <si>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</si>
  <si>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</si>
  <si>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</si>
  <si>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</si>
  <si>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</si>
  <si>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</si>
  <si>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</si>
  <si>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</si>
  <si>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</si>
  <si>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</si>
  <si>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</si>
  <si>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</si>
  <si>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</si>
  <si>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</si>
  <si>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</si>
  <si>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</si>
  <si>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</si>
  <si>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</si>
  <si>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</si>
  <si>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</si>
  <si>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</si>
  <si>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</si>
  <si>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</si>
  <si>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</si>
  <si>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</si>
  <si>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</si>
  <si>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</si>
  <si>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</si>
  <si>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</si>
  <si>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</si>
  <si>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</si>
  <si>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</si>
  <si>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</si>
  <si>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</si>
  <si>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</si>
  <si>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</si>
  <si>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</si>
  <si>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</si>
  <si>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</si>
  <si>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</si>
  <si>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</si>
  <si>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</si>
  <si>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</si>
  <si>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</si>
  <si>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</si>
  <si>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</si>
  <si>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</si>
  <si>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</si>
  <si>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</si>
  <si>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</si>
  <si>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</si>
  <si>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</si>
  <si>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</si>
  <si>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</si>
  <si>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</si>
  <si>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</si>
  <si>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</si>
  <si>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</si>
  <si>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</si>
  <si>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</si>
  <si>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</si>
  <si>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</si>
  <si>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</si>
  <si>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</si>
  <si>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</si>
  <si>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</si>
  <si>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</si>
  <si>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</si>
  <si>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</si>
  <si>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</si>
  <si>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</si>
  <si>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</si>
  <si>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</si>
  <si>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</si>
  <si>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</si>
  <si>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</si>
  <si>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</si>
  <si>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</si>
  <si>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</si>
  <si>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</si>
  <si>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</si>
  <si>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</si>
  <si>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</si>
  <si>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</si>
  <si>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</si>
  <si>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</si>
  <si>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</si>
  <si>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</si>
  <si>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</si>
  <si>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</si>
  <si>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</si>
  <si>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</si>
  <si>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</si>
  <si>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</si>
  <si>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</si>
  <si>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</si>
  <si>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</si>
  <si>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</si>
  <si>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</si>
  <si>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</si>
  <si>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</si>
  <si>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</si>
  <si>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</si>
  <si>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</si>
  <si>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</si>
  <si>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</si>
  <si>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</si>
  <si>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</si>
  <si>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</si>
  <si>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</si>
  <si>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</si>
  <si>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</si>
  <si>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</si>
  <si>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</si>
  <si>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</si>
  <si>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</si>
  <si>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</si>
  <si>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</si>
  <si>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</si>
  <si>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</si>
  <si>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</si>
  <si>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</si>
  <si>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</si>
  <si>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</si>
  <si>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</si>
  <si>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</si>
  <si>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</si>
  <si>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</si>
  <si>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</si>
  <si>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</si>
  <si>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</si>
  <si>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</si>
  <si>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</si>
  <si>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</si>
  <si>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</si>
  <si>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</si>
  <si>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</si>
  <si>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</si>
  <si>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</si>
  <si>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</si>
  <si>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</si>
  <si>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</si>
  <si>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</si>
  <si>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</si>
  <si>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</si>
  <si>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</si>
  <si>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</si>
  <si>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</si>
  <si>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</si>
  <si>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</si>
  <si>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</si>
  <si>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</si>
  <si>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</si>
  <si>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</si>
  <si>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</si>
  <si>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</si>
  <si>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</si>
  <si>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</si>
  <si>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</si>
  <si>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</si>
  <si>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</si>
  <si>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</si>
  <si>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</si>
  <si>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</si>
  <si>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</si>
  <si>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</si>
  <si>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</si>
  <si>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</si>
  <si>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</si>
  <si>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</si>
  <si>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</si>
  <si>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</si>
  <si>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</si>
  <si>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</si>
  <si>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</si>
  <si>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</si>
  <si>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</si>
  <si>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</si>
  <si>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</si>
  <si>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</si>
  <si>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</si>
  <si>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</si>
  <si>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</si>
  <si>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</si>
  <si>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</si>
  <si>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</si>
  <si>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</si>
  <si>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</si>
  <si>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</si>
  <si>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</si>
  <si>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</si>
  <si>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</si>
  <si>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</si>
  <si>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</si>
  <si>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</si>
  <si>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</si>
  <si>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</si>
  <si>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</si>
  <si>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</si>
  <si>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</si>
  <si>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</si>
  <si>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</si>
  <si>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</si>
  <si>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</si>
  <si>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</si>
  <si>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</si>
  <si>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</si>
  <si>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</si>
  <si>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</si>
  <si>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</si>
  <si>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</si>
  <si>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</si>
  <si>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</si>
  <si>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</si>
  <si>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</si>
  <si>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</si>
  <si>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</si>
  <si>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</si>
  <si>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</si>
  <si>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</si>
  <si>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</si>
  <si>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</si>
  <si>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</si>
  <si>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</si>
  <si>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</si>
  <si>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</si>
  <si>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</si>
  <si>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</si>
  <si>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</si>
  <si>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</si>
  <si>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</si>
  <si>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</si>
  <si>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</si>
  <si>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</si>
  <si>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</si>
  <si>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</si>
  <si>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</si>
  <si>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</si>
  <si>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</si>
  <si>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</si>
  <si>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</si>
  <si>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</si>
  <si>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</si>
  <si>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</si>
  <si>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</si>
  <si>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</si>
  <si>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</si>
  <si>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</si>
  <si>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</si>
  <si>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</si>
  <si>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</si>
  <si>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</si>
  <si>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</si>
  <si>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</si>
  <si>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</si>
  <si>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</si>
  <si>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</si>
  <si>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</si>
  <si>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</si>
  <si>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</si>
  <si>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</si>
  <si>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</si>
  <si>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</si>
  <si>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</si>
  <si>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</si>
  <si>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</si>
  <si>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</si>
  <si>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</si>
  <si>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</si>
  <si>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</si>
  <si>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</si>
  <si>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</si>
  <si>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</si>
  <si>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</si>
  <si>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</si>
  <si>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</si>
  <si>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</si>
  <si>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</si>
  <si>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</si>
  <si>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</si>
  <si>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</si>
  <si>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</si>
  <si>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</si>
  <si>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</si>
  <si>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</si>
  <si>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</si>
  <si>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</si>
  <si>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</si>
  <si>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</si>
  <si>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</si>
  <si>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</si>
  <si>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</si>
  <si>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</si>
  <si>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</si>
  <si>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</si>
  <si>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</si>
  <si>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</si>
  <si>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</si>
  <si>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</si>
  <si>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</si>
  <si>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</si>
  <si>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</si>
  <si>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</si>
  <si>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</si>
  <si>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</si>
  <si>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</si>
  <si>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</si>
  <si>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</si>
  <si>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</si>
  <si>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</si>
  <si>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</si>
  <si>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</si>
  <si>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</si>
  <si>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</si>
  <si>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</si>
  <si>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</si>
  <si>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</si>
  <si>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</si>
  <si>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</si>
  <si>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</si>
  <si>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</si>
  <si>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</si>
  <si>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</si>
  <si>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</si>
  <si>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</si>
  <si>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</si>
  <si>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</si>
  <si>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</si>
  <si>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</si>
  <si>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</si>
  <si>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</si>
  <si>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</si>
  <si>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</si>
  <si>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</si>
  <si>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</si>
  <si>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</si>
  <si>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</si>
  <si>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</si>
  <si>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</si>
  <si>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</si>
  <si>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</si>
  <si>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</si>
  <si>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</si>
  <si>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</si>
  <si>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</si>
  <si>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</si>
  <si>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</si>
  <si>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</si>
  <si>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</si>
  <si>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</si>
  <si>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</si>
  <si>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</si>
  <si>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</si>
  <si>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</si>
  <si>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</si>
  <si>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</si>
  <si>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</si>
  <si>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</si>
  <si>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</si>
  <si>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</si>
  <si>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</si>
  <si>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</si>
  <si>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</si>
  <si>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</si>
  <si>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</si>
  <si>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</si>
  <si>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</si>
  <si>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</si>
  <si>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</si>
  <si>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</si>
  <si>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</si>
  <si>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</si>
  <si>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</si>
  <si>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</si>
  <si>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</si>
  <si>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</si>
  <si>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</si>
  <si>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</si>
  <si>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</si>
  <si>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</si>
  <si>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</si>
  <si>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</si>
  <si>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</si>
  <si>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</si>
  <si>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</si>
  <si>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</si>
  <si>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</si>
  <si>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</si>
  <si>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</si>
  <si>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</si>
  <si>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</si>
  <si>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</si>
  <si>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</si>
  <si>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</si>
  <si>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</si>
  <si>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</si>
  <si>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</si>
  <si>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</si>
  <si>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</si>
  <si>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</si>
  <si>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</si>
  <si>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</si>
  <si>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</si>
  <si>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</si>
  <si>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</si>
  <si>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</si>
  <si>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</si>
  <si>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</si>
  <si>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</si>
  <si>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</si>
  <si>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</si>
  <si>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</si>
  <si>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</si>
  <si>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</si>
  <si>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</si>
  <si>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</si>
  <si>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</si>
  <si>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</si>
  <si>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</si>
  <si>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</si>
  <si>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</si>
  <si>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</si>
  <si>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</si>
  <si>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</si>
  <si>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</si>
  <si>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</si>
  <si>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</si>
  <si>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</si>
  <si>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</si>
  <si>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</si>
  <si>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</si>
  <si>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</si>
  <si>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</si>
  <si>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</si>
  <si>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</si>
  <si>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</si>
  <si>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</si>
  <si>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</si>
  <si>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</si>
  <si>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</si>
  <si>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</si>
  <si>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</si>
  <si>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</si>
  <si>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</si>
  <si>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</si>
  <si>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</si>
  <si>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</si>
  <si>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</si>
  <si>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</si>
  <si>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</si>
  <si>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</si>
  <si>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</si>
  <si>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</si>
  <si>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</si>
  <si>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</si>
  <si>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</si>
  <si>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</si>
  <si>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</si>
  <si>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</si>
  <si>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</si>
  <si>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</si>
  <si>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</si>
  <si>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</si>
  <si>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</si>
  <si>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</si>
  <si>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</si>
  <si>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</si>
  <si>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</si>
  <si>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</si>
  <si>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</si>
  <si>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</si>
  <si>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</si>
  <si>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</si>
  <si>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</si>
  <si>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</si>
  <si>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</si>
  <si>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</si>
  <si>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</si>
  <si>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</si>
  <si>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</si>
  <si>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</si>
  <si>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</si>
  <si>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</si>
  <si>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</si>
  <si>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</si>
  <si>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</si>
  <si>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</si>
  <si>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</si>
  <si>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</si>
  <si>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</si>
  <si>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</si>
  <si>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</si>
  <si>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</si>
  <si>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</si>
  <si>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</si>
  <si>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</si>
  <si>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</si>
  <si>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</si>
  <si>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</si>
  <si>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</si>
  <si>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</si>
  <si>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</si>
  <si>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</si>
  <si>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</si>
  <si>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</si>
  <si>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</si>
  <si>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</si>
  <si>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</si>
  <si>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</si>
  <si>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</si>
  <si>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</si>
  <si>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</si>
  <si>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</si>
  <si>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</si>
  <si>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</si>
  <si>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</si>
  <si>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</si>
  <si>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</si>
  <si>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</si>
  <si>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</si>
  <si>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</si>
  <si>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</si>
  <si>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</si>
  <si>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</si>
  <si>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</si>
  <si>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</si>
  <si>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</si>
  <si>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</si>
  <si>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</si>
  <si>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</si>
  <si>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</si>
  <si>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</si>
  <si>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</si>
  <si>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</si>
  <si>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</si>
  <si>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</si>
  <si>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</si>
  <si>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</si>
  <si>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</si>
  <si>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</si>
  <si>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</si>
  <si>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</si>
  <si>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</si>
  <si>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</si>
  <si>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</si>
  <si>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</si>
  <si>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</si>
  <si>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</si>
  <si>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</si>
  <si>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</si>
  <si>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</si>
  <si>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</si>
  <si>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</si>
  <si>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</si>
  <si>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</si>
  <si>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</si>
  <si>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</si>
  <si>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</si>
  <si>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</si>
  <si>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</si>
  <si>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</si>
  <si>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</si>
  <si>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</si>
  <si>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</si>
  <si>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</si>
  <si>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</si>
  <si>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</si>
  <si>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</si>
  <si>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</si>
  <si>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</si>
  <si>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</si>
  <si>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</si>
  <si>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</si>
  <si>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</si>
  <si>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</si>
  <si>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</si>
  <si>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</si>
  <si>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</si>
  <si>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</si>
  <si>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</si>
  <si>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</si>
  <si>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</si>
  <si>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</si>
  <si>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</si>
  <si>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</si>
  <si>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</si>
  <si>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</si>
  <si>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</si>
  <si>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</si>
  <si>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</si>
  <si>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</si>
  <si>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</si>
  <si>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</si>
  <si>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</si>
  <si>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</si>
  <si>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</si>
  <si>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</si>
  <si>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</si>
  <si>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</si>
  <si>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</si>
  <si>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</si>
  <si>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</si>
  <si>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</si>
  <si>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</si>
  <si>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</si>
  <si>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</si>
  <si>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</si>
  <si>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</si>
  <si>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</si>
  <si>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</si>
  <si>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</si>
  <si>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</si>
  <si>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</si>
  <si>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</si>
  <si>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</si>
  <si>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</si>
  <si>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</si>
  <si>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</si>
  <si>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</si>
  <si>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</si>
  <si>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</si>
  <si>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</si>
  <si>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</si>
  <si>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</si>
  <si>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</si>
  <si>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</si>
  <si>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</si>
  <si>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</si>
  <si>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</si>
  <si>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</si>
  <si>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</si>
  <si>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</si>
  <si>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</si>
  <si>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</si>
  <si>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</si>
  <si>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</si>
  <si>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</si>
  <si>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</si>
  <si>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</si>
  <si>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</si>
  <si>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</si>
  <si>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</si>
  <si>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</si>
  <si>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</si>
  <si>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</si>
  <si>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</si>
  <si>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</si>
  <si>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</si>
  <si>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</si>
  <si>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</si>
  <si>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</si>
  <si>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</si>
  <si>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</si>
  <si>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</si>
  <si>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</si>
  <si>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</si>
  <si>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</si>
  <si>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</si>
  <si>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</si>
  <si>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</si>
  <si>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</si>
  <si>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</si>
  <si>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</si>
  <si>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</si>
  <si>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</si>
  <si>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</si>
  <si>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</si>
  <si>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</si>
  <si>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</si>
  <si>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</si>
  <si>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</si>
  <si>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</si>
  <si>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</si>
  <si>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</si>
  <si>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</si>
  <si>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</si>
  <si>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</si>
  <si>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</si>
  <si>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</si>
  <si>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</si>
  <si>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</si>
  <si>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</si>
  <si>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</si>
  <si>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</si>
  <si>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</si>
  <si>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</si>
  <si>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</si>
  <si>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</si>
  <si>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</si>
  <si>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</si>
  <si>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</si>
  <si>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</si>
  <si>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</si>
  <si>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</si>
  <si>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</si>
  <si>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</si>
  <si>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</si>
  <si>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</si>
  <si>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</si>
  <si>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</si>
  <si>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</si>
  <si>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</si>
  <si>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</si>
  <si>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</si>
  <si>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</si>
  <si>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</si>
  <si>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</si>
  <si>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</si>
  <si>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</si>
  <si>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</si>
  <si>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</si>
  <si>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</si>
  <si>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</si>
  <si>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</si>
  <si>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</si>
  <si>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</si>
  <si>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</si>
  <si>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</si>
  <si>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</si>
  <si>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</si>
  <si>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</si>
  <si>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</si>
  <si>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</si>
  <si>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</si>
  <si>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</si>
  <si>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</si>
  <si>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</si>
  <si>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</si>
  <si>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</si>
  <si>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</si>
  <si>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</si>
  <si>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</si>
  <si>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</si>
  <si>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</si>
  <si>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</si>
  <si>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</si>
  <si>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</si>
  <si>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</si>
  <si>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</si>
  <si>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</si>
  <si>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</si>
  <si>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</si>
  <si>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</si>
  <si>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</si>
  <si>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</si>
  <si>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</si>
  <si>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</si>
  <si>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</si>
  <si>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</si>
  <si>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</si>
  <si>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</si>
  <si>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</si>
  <si>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</si>
  <si>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</si>
  <si>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</si>
  <si>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</si>
  <si>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</si>
  <si>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</si>
  <si>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</si>
  <si>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</si>
  <si>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</si>
  <si>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</si>
  <si>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</si>
  <si>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</si>
  <si>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</si>
  <si>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</si>
  <si>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</si>
  <si>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</si>
  <si>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</si>
  <si>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</si>
  <si>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</si>
  <si>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</si>
  <si>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</si>
  <si>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</si>
  <si>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</si>
  <si>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</si>
  <si>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</si>
  <si>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</si>
  <si>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</si>
  <si>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</si>
  <si>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</si>
  <si>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</si>
  <si>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</si>
  <si>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</si>
  <si>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</si>
  <si>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</si>
  <si>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</si>
  <si>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</si>
  <si>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</si>
  <si>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</si>
  <si>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</si>
  <si>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</si>
  <si>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</si>
  <si>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</si>
  <si>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</si>
  <si>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</si>
  <si>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</si>
  <si>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</si>
  <si>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</si>
  <si>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</si>
  <si>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</si>
  <si>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</si>
  <si>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</si>
  <si>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</si>
  <si>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</si>
  <si>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</si>
  <si>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</si>
  <si>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</si>
  <si>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</si>
  <si>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</si>
  <si>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</si>
  <si>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</si>
  <si>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</si>
  <si>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</si>
  <si>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</si>
  <si>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</si>
  <si>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</si>
  <si>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</si>
  <si>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</si>
  <si>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</si>
  <si>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</si>
  <si>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</si>
  <si>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</si>
  <si>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</si>
  <si>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</si>
  <si>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</si>
  <si>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</si>
  <si>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</si>
  <si>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</si>
  <si>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</si>
  <si>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</si>
  <si>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</si>
  <si>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</si>
  <si>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</si>
  <si>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</si>
  <si>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</si>
  <si>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</si>
  <si>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</si>
  <si>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</si>
  <si>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</si>
  <si>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</si>
  <si>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</si>
  <si>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</si>
  <si>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</si>
  <si>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</si>
  <si>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</si>
  <si>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</si>
  <si>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</si>
  <si>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</si>
  <si>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</si>
  <si>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</si>
  <si>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</si>
  <si>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</si>
  <si>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</si>
  <si>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</si>
  <si>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</si>
  <si>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</si>
  <si>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</si>
  <si>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</si>
  <si>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</si>
  <si>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</si>
  <si>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</si>
  <si>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</si>
  <si>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</si>
  <si>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</si>
  <si>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</si>
  <si>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</si>
  <si>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</si>
  <si>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</si>
  <si>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</si>
  <si>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</si>
  <si>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</si>
  <si>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</si>
  <si>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</si>
  <si>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</si>
  <si>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</si>
  <si>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</si>
  <si>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</si>
  <si>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</si>
  <si>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</si>
  <si>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</si>
  <si>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</si>
  <si>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</si>
  <si>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</si>
  <si>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</si>
  <si>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</si>
  <si>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</si>
  <si>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</si>
  <si>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</si>
  <si>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</si>
  <si>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</si>
  <si>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</si>
  <si>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</si>
  <si>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</si>
  <si>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</si>
  <si>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</si>
  <si>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</si>
  <si>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</si>
  <si>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</si>
  <si>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</si>
  <si>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</si>
  <si>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</si>
  <si>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</si>
  <si>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</si>
  <si>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</si>
  <si>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</si>
  <si>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</si>
  <si>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</si>
  <si>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</si>
  <si>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</si>
  <si>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</si>
  <si>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</si>
  <si>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</si>
  <si>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</si>
  <si>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</si>
  <si>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</si>
  <si>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</si>
  <si>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</si>
  <si>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</si>
  <si>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</si>
  <si>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</si>
  <si>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</si>
  <si>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</si>
  <si>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</si>
  <si>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</si>
  <si>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</si>
  <si>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</si>
  <si>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</si>
  <si>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</si>
  <si>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</si>
  <si>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</si>
  <si>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</si>
  <si>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</si>
  <si>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</si>
  <si>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</si>
  <si>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</si>
  <si>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</si>
  <si>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</si>
  <si>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</si>
  <si>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</si>
  <si>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</si>
  <si>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</si>
  <si>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</si>
  <si>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</si>
  <si>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</si>
  <si>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</si>
  <si>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</si>
  <si>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</si>
  <si>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</si>
  <si>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</si>
  <si>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</si>
  <si>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</si>
  <si>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</si>
  <si>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</si>
  <si>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</si>
  <si>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</si>
  <si>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</si>
  <si>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</si>
  <si>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</si>
  <si>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</si>
  <si>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</si>
  <si>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</si>
  <si>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</si>
  <si>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</si>
  <si>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</si>
  <si>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</si>
  <si>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</si>
  <si>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</si>
  <si>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</si>
  <si>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</si>
  <si>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</si>
  <si>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</si>
  <si>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</si>
  <si>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</si>
  <si>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</si>
  <si>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</si>
  <si>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</si>
  <si>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</si>
  <si>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</si>
  <si>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</si>
  <si>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</si>
  <si>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</si>
  <si>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</si>
  <si>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</si>
  <si>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</si>
  <si>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</si>
  <si>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</si>
  <si>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</si>
  <si>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</si>
  <si>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</si>
  <si>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</si>
  <si>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</si>
  <si>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</si>
  <si>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</si>
  <si>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</si>
  <si>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</si>
  <si>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</si>
  <si>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</si>
  <si>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</si>
  <si>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</si>
  <si>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</si>
  <si>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</si>
  <si>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</si>
  <si>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</si>
  <si>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</si>
  <si>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</si>
  <si>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</si>
  <si>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</si>
  <si>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</si>
  <si>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</si>
  <si>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</si>
  <si>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</si>
  <si>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</si>
  <si>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</si>
  <si>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</si>
  <si>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</si>
  <si>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</si>
  <si>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</si>
  <si>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</si>
  <si>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</si>
  <si>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</si>
  <si>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</si>
  <si>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</si>
  <si>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</si>
  <si>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</si>
  <si>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</si>
  <si>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</si>
  <si>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</si>
  <si>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</si>
  <si>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</si>
  <si>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</si>
  <si>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</si>
  <si>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</si>
  <si>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</si>
  <si>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</si>
  <si>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</si>
  <si>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</si>
  <si>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</si>
  <si>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</si>
  <si>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</si>
  <si>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</si>
  <si>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</si>
  <si>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</si>
  <si>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</si>
  <si>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</si>
  <si>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</si>
  <si>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</si>
  <si>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</si>
  <si>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</si>
  <si>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</si>
  <si>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</si>
  <si>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</si>
  <si>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</si>
  <si>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</si>
  <si>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</si>
  <si>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</si>
  <si>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</si>
  <si>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</si>
  <si>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</si>
  <si>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</si>
  <si>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</si>
  <si>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</si>
  <si>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</si>
  <si>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</si>
  <si>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</si>
  <si>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</si>
  <si>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</si>
  <si>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</si>
  <si>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</si>
  <si>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</si>
  <si>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</si>
  <si>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</si>
  <si>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</si>
  <si>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</si>
  <si>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</si>
  <si>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</si>
  <si>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</si>
  <si>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</si>
  <si>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</si>
  <si>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</si>
  <si>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</si>
  <si>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</si>
  <si>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</si>
  <si>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</si>
  <si>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</si>
  <si>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</si>
  <si>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</si>
  <si>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</si>
  <si>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</si>
  <si>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</si>
  <si>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</si>
  <si>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</si>
  <si>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</si>
  <si>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</si>
  <si>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</si>
  <si>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</si>
  <si>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</si>
  <si>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</si>
  <si>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</si>
  <si>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</si>
  <si>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</si>
  <si>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</si>
  <si>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</si>
  <si>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</si>
  <si>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</si>
  <si>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</si>
  <si>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</si>
  <si>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</si>
  <si>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</si>
  <si>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</si>
  <si>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</si>
  <si>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</si>
  <si>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</si>
  <si>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</si>
  <si>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</si>
  <si>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</si>
  <si>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</si>
  <si>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</si>
  <si>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</si>
  <si>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</si>
  <si>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</si>
  <si>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</si>
  <si>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</si>
  <si>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</si>
  <si>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</si>
  <si>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</si>
  <si>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</si>
  <si>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</si>
  <si>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</si>
  <si>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</si>
  <si>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</si>
  <si>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</si>
  <si>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</si>
  <si>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</si>
  <si>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</si>
  <si>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</si>
  <si>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</si>
  <si>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</si>
  <si>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</si>
  <si>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</si>
  <si>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</si>
  <si>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</si>
  <si>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</si>
  <si>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</si>
  <si>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</si>
  <si>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</si>
  <si>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</si>
  <si>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</si>
  <si>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</si>
  <si>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</si>
  <si>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</si>
  <si>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</si>
  <si>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</si>
  <si>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</si>
  <si>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</si>
  <si>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</si>
  <si>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</si>
  <si>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</si>
  <si>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</si>
  <si>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</si>
  <si>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</si>
  <si>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</si>
  <si>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</si>
  <si>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</si>
  <si>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</si>
  <si>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</si>
  <si>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</si>
  <si>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</si>
  <si>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</si>
  <si>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</si>
  <si>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</si>
  <si>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</si>
  <si>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</si>
  <si>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</si>
  <si>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</si>
  <si>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</si>
  <si>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</si>
  <si>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</si>
  <si>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</si>
  <si>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</si>
  <si>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</si>
  <si>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</si>
  <si>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</si>
  <si>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</si>
  <si>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</si>
  <si>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</si>
  <si>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</si>
  <si>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</si>
  <si>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</si>
  <si>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</si>
  <si>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</si>
  <si>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</si>
  <si>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</si>
  <si>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</si>
  <si>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</si>
  <si>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</si>
  <si>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</si>
  <si>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</si>
  <si>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</si>
  <si>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</si>
  <si>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</si>
  <si>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</si>
  <si>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</si>
  <si>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</si>
  <si>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</si>
  <si>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</si>
  <si>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</si>
  <si>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</si>
  <si>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</si>
  <si>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</si>
  <si>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</si>
  <si>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</si>
  <si>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</si>
  <si>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</si>
  <si>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</si>
  <si>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</si>
  <si>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</si>
  <si>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</si>
  <si>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</si>
  <si>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</si>
  <si>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</si>
  <si>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</si>
  <si>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</si>
  <si>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</si>
  <si>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</si>
  <si>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</si>
  <si>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</si>
  <si>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</si>
  <si>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</si>
  <si>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</si>
  <si>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</si>
  <si>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</si>
  <si>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</si>
  <si>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</si>
  <si>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</si>
  <si>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</si>
  <si>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</si>
  <si>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</si>
  <si>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</si>
  <si>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</si>
  <si>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</si>
  <si>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</si>
  <si>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</si>
  <si>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</si>
  <si>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</si>
  <si>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</si>
  <si>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</si>
  <si>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</si>
  <si>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</si>
  <si>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</si>
  <si>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</si>
  <si>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</si>
  <si>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</si>
  <si>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</si>
  <si>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</si>
  <si>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</si>
  <si>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</si>
  <si>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</si>
  <si>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</si>
  <si>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</si>
  <si>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</si>
  <si>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</si>
  <si>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</si>
  <si>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</si>
  <si>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</si>
  <si>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</si>
  <si>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</si>
  <si>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</si>
  <si>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</si>
  <si>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</si>
  <si>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</si>
  <si>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</si>
  <si>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</si>
  <si>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</si>
  <si>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</si>
  <si>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</si>
  <si>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</si>
  <si>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</si>
  <si>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</si>
  <si>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</si>
  <si>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</si>
  <si>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</si>
  <si>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</si>
  <si>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</si>
  <si>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</si>
  <si>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</si>
  <si>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</si>
  <si>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</si>
  <si>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</si>
  <si>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</si>
  <si>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</si>
  <si>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</si>
  <si>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</si>
  <si>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</si>
  <si>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</si>
  <si>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</si>
  <si>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</si>
  <si>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</si>
  <si>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</si>
  <si>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</si>
  <si>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</si>
  <si>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</si>
  <si>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</si>
  <si>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</si>
  <si>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</si>
  <si>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</si>
  <si>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</si>
  <si>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</si>
  <si>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</si>
  <si>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</si>
  <si>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</si>
  <si>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</si>
  <si>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</si>
  <si>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</si>
  <si>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</si>
  <si>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</si>
  <si>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</si>
  <si>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</si>
  <si>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</si>
  <si>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</si>
  <si>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</si>
  <si>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</si>
  <si>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</si>
  <si>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</si>
  <si>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</si>
  <si>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</si>
  <si>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</si>
  <si>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</si>
  <si>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</si>
  <si>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</si>
  <si>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</si>
  <si>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</si>
  <si>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</si>
  <si>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</si>
  <si>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</si>
  <si>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</si>
  <si>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</si>
  <si>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</si>
  <si>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</si>
  <si>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</si>
  <si>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</si>
  <si>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</si>
  <si>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</si>
  <si>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</si>
  <si>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</si>
  <si>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</si>
  <si>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</si>
  <si>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</si>
  <si>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</si>
  <si>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</si>
  <si>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</si>
  <si>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</si>
  <si>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</si>
  <si>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</si>
  <si>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</si>
  <si>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</si>
  <si>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</si>
  <si>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</si>
  <si>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</si>
  <si>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</si>
  <si>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</si>
  <si>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</si>
  <si>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</si>
  <si>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</si>
  <si>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</si>
  <si>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</si>
  <si>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</si>
  <si>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</si>
  <si>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</si>
  <si>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</si>
  <si>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</si>
  <si>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</si>
  <si>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</si>
  <si>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</si>
  <si>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</si>
  <si>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</si>
  <si>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</si>
  <si>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</si>
  <si>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</si>
  <si>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</si>
  <si>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</si>
  <si>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</si>
  <si>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</si>
  <si>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</si>
  <si>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</si>
  <si>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</si>
  <si>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</si>
  <si>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</si>
  <si>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</si>
  <si>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</si>
  <si>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</si>
  <si>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</si>
  <si>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</si>
  <si>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</si>
  <si>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</si>
  <si>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</si>
  <si>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</si>
  <si>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</si>
  <si>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</si>
  <si>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</si>
  <si>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</si>
  <si>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</si>
  <si>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</si>
  <si>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</si>
  <si>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</si>
  <si>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</si>
  <si>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</si>
  <si>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</si>
  <si>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</si>
  <si>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</si>
  <si>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</si>
  <si>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</si>
  <si>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</si>
  <si>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</si>
  <si>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</si>
  <si>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</si>
  <si>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</si>
  <si>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</si>
  <si>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</si>
  <si>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</si>
  <si>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</si>
  <si>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</si>
  <si>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</si>
  <si>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</si>
  <si>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</si>
  <si>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</si>
  <si>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</si>
  <si>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</si>
  <si>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</si>
  <si>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</si>
  <si>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</si>
  <si>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</si>
  <si>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</si>
  <si>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</si>
  <si>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</si>
  <si>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</si>
  <si>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</si>
  <si>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</si>
  <si>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</si>
  <si>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</si>
  <si>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</si>
  <si>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</si>
  <si>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</si>
  <si>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</si>
  <si>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</si>
  <si>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</si>
  <si>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</si>
  <si>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</si>
  <si>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</si>
  <si>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</si>
  <si>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</si>
  <si>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</si>
  <si>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</si>
  <si>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</si>
  <si>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</si>
  <si>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</si>
  <si>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</si>
  <si>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</si>
  <si>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</si>
  <si>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</si>
  <si>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</si>
  <si>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</si>
  <si>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</si>
  <si>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</si>
  <si>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</si>
  <si>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</si>
  <si>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</si>
  <si>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</si>
  <si>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</si>
  <si>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</si>
  <si>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</si>
  <si>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</si>
  <si>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</si>
  <si>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</si>
  <si>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</si>
  <si>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</si>
  <si>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</si>
  <si>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</si>
  <si>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</si>
  <si>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</si>
  <si>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</si>
  <si>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</si>
  <si>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</si>
  <si>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</si>
  <si>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</si>
  <si>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</si>
  <si>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</si>
  <si>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</si>
  <si>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</si>
  <si>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</si>
  <si>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</si>
  <si>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</si>
  <si>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</si>
  <si>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</si>
  <si>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</si>
  <si>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</si>
  <si>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</si>
  <si>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</si>
  <si>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</si>
  <si>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</si>
  <si>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</si>
  <si>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</si>
  <si>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</si>
  <si>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</si>
  <si>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</si>
  <si>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</si>
  <si>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</si>
  <si>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</si>
  <si>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</si>
  <si>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</si>
  <si>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</si>
  <si>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</si>
  <si>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</si>
  <si>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</si>
  <si>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</si>
  <si>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</si>
  <si>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</si>
  <si>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</si>
  <si>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</si>
  <si>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</si>
  <si>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</si>
  <si>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</si>
  <si>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</si>
  <si>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</si>
  <si>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</si>
  <si>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</si>
  <si>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</si>
  <si>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</si>
  <si>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</si>
  <si>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</si>
  <si>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</si>
  <si>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</si>
  <si>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</si>
  <si>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</si>
  <si>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</si>
  <si>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</si>
  <si>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</si>
  <si>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</si>
  <si>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</si>
  <si>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</si>
  <si>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</si>
  <si>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</si>
  <si>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</si>
  <si>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</si>
  <si>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</si>
  <si>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</si>
  <si>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</si>
  <si>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</si>
  <si>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</si>
  <si>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</si>
  <si>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</si>
  <si>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</si>
  <si>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</si>
  <si>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</si>
  <si>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</si>
  <si>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</si>
  <si>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</si>
  <si>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</si>
  <si>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</si>
  <si>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</si>
  <si>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</si>
  <si>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</si>
  <si>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</si>
  <si>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</si>
  <si>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</si>
  <si>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</si>
  <si>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</si>
  <si>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</si>
  <si>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</si>
  <si>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</si>
  <si>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</si>
  <si>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</si>
  <si>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</si>
  <si>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</si>
  <si>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</si>
  <si>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</si>
  <si>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</si>
  <si>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</si>
  <si>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</si>
  <si>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</si>
  <si>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</si>
  <si>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</si>
  <si>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</si>
  <si>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</si>
  <si>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</si>
  <si>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</si>
  <si>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</si>
  <si>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</si>
  <si>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</si>
  <si>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</si>
  <si>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</si>
  <si>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</si>
  <si>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</si>
  <si>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</si>
  <si>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</si>
  <si>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</si>
  <si>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</si>
  <si>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</si>
  <si>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</si>
  <si>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</si>
  <si>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</si>
  <si>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</si>
  <si>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</si>
  <si>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</si>
  <si>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</si>
  <si>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</si>
  <si>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</si>
  <si>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</si>
  <si>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</si>
  <si>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</si>
  <si>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</si>
  <si>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</si>
  <si>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</si>
  <si>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</si>
  <si>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</si>
  <si>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</si>
  <si>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</si>
  <si>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</si>
  <si>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</si>
  <si>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</si>
  <si>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</si>
  <si>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</si>
  <si>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</si>
  <si>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</si>
  <si>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</si>
  <si>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</si>
  <si>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</si>
  <si>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</si>
  <si>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</si>
  <si>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</si>
  <si>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</si>
  <si>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</si>
  <si>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</si>
  <si>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</si>
  <si>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</si>
  <si>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</si>
  <si>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</si>
  <si>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</si>
  <si>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</si>
  <si>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</si>
  <si>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</si>
  <si>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</si>
  <si>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</si>
  <si>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</si>
  <si>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</si>
  <si>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</si>
  <si>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</si>
  <si>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</si>
  <si>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</si>
  <si>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</si>
  <si>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</si>
  <si>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</si>
  <si>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</si>
  <si>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</si>
  <si>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</si>
  <si>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</si>
  <si>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</si>
  <si>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</si>
  <si>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</si>
  <si>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</si>
  <si>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</si>
  <si>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</si>
  <si>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</si>
  <si>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</si>
  <si>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</si>
  <si>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</si>
  <si>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</si>
  <si>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</si>
  <si>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</si>
  <si>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</si>
  <si>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</si>
  <si>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</si>
  <si>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</si>
  <si>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</si>
  <si>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</si>
  <si>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</si>
  <si>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</si>
  <si>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</si>
  <si>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</si>
  <si>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</si>
  <si>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</si>
  <si>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</si>
  <si>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</si>
  <si>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</si>
  <si>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</si>
  <si>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</si>
  <si>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</si>
  <si>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</si>
  <si>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</si>
  <si>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</si>
  <si>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</si>
  <si>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</si>
  <si>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</si>
  <si>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</si>
  <si>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</si>
  <si>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</si>
  <si>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</si>
  <si>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</si>
  <si>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</si>
  <si>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</si>
  <si>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</si>
  <si>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</si>
  <si>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</si>
  <si>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</si>
  <si>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</si>
  <si>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</si>
  <si>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</si>
  <si>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</si>
  <si>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</si>
  <si>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</si>
  <si>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</si>
  <si>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</si>
  <si>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</si>
  <si>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</si>
  <si>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</si>
  <si>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</si>
  <si>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</si>
  <si>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</si>
  <si>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</si>
  <si>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</si>
  <si>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</si>
  <si>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</si>
  <si>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</si>
  <si>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</si>
  <si>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</si>
  <si>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</si>
  <si>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</si>
  <si>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</si>
  <si>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</si>
  <si>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</si>
  <si>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</si>
  <si>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</si>
  <si>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</si>
  <si>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</si>
  <si>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</si>
  <si>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</si>
  <si>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</si>
  <si>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</si>
  <si>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</si>
  <si>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</si>
  <si>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</si>
  <si>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</si>
  <si>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</si>
  <si>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</si>
  <si>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</si>
  <si>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</si>
  <si>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</si>
  <si>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</si>
  <si>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</si>
  <si>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</si>
  <si>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</si>
  <si>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</si>
  <si>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</si>
  <si>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</si>
  <si>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</si>
  <si>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</si>
  <si>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</si>
  <si>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</si>
  <si>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</si>
  <si>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</si>
  <si>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</si>
  <si>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</si>
  <si>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</si>
  <si>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</si>
  <si>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</si>
  <si>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</si>
  <si>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</si>
  <si>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</si>
  <si>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</si>
  <si>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</si>
  <si>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</si>
  <si>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</si>
  <si>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</si>
  <si>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</si>
  <si>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</si>
  <si>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</si>
  <si>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</si>
  <si>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</si>
  <si>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</si>
  <si>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</si>
  <si>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</si>
  <si>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</si>
  <si>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</si>
  <si>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</si>
  <si>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</si>
  <si>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</si>
  <si>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</si>
  <si>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</si>
  <si>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</si>
  <si>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</si>
  <si>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</si>
  <si>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</si>
  <si>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</si>
  <si>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</si>
  <si>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</si>
  <si>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</si>
  <si>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</si>
  <si>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</si>
  <si>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</si>
  <si>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</si>
  <si>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</si>
  <si>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</si>
  <si>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</si>
  <si>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</si>
  <si>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</si>
  <si>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</si>
  <si>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</si>
  <si>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</si>
  <si>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</si>
  <si>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</si>
  <si>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</si>
  <si>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</si>
  <si>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</si>
  <si>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</si>
  <si>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</si>
  <si>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</si>
  <si>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</si>
  <si>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</si>
  <si>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</si>
  <si>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</si>
  <si>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</si>
  <si>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</si>
  <si>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</si>
  <si>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</si>
  <si>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</si>
  <si>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</si>
  <si>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</si>
  <si>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</si>
  <si>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</si>
  <si>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</si>
  <si>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</si>
  <si>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</si>
  <si>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</si>
  <si>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</si>
  <si>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</si>
  <si>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</si>
  <si>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</si>
  <si>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</si>
  <si>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</si>
  <si>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</si>
  <si>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</si>
  <si>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</si>
  <si>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</si>
  <si>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</si>
  <si>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</si>
  <si>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</si>
  <si>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</si>
  <si>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</si>
  <si>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</si>
  <si>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</si>
  <si>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</si>
  <si>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</si>
  <si>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</si>
  <si>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</si>
  <si>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</si>
  <si>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</si>
  <si>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</si>
  <si>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</si>
  <si>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</si>
  <si>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</si>
  <si>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</si>
  <si>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</si>
  <si>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</si>
  <si>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</si>
  <si>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</si>
  <si>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</si>
  <si>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</si>
  <si>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</si>
  <si>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</si>
  <si>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</si>
  <si>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</si>
  <si>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</si>
  <si>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</si>
  <si>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</si>
  <si>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</si>
  <si>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</si>
  <si>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</si>
  <si>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</si>
  <si>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</si>
  <si>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</si>
  <si>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</si>
  <si>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</si>
  <si>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</si>
  <si>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</si>
  <si>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</si>
  <si>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</si>
  <si>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</si>
  <si>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</si>
  <si>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</si>
  <si>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</si>
  <si>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</si>
  <si>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</si>
  <si>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</si>
  <si>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</si>
  <si>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</si>
  <si>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</si>
  <si>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</si>
  <si>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</si>
  <si>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</si>
  <si>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</si>
  <si>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</si>
  <si>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</si>
  <si>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</si>
  <si>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</si>
  <si>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</si>
  <si>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</si>
  <si>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</si>
  <si>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</si>
  <si>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</si>
  <si>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</si>
  <si>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</si>
  <si>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</si>
  <si>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</si>
  <si>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</si>
  <si>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</si>
  <si>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</si>
  <si>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</si>
  <si>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</si>
  <si>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</si>
  <si>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</si>
  <si>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</si>
  <si>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</si>
  <si>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</si>
  <si>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</si>
  <si>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</si>
  <si>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</si>
  <si>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</si>
  <si>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</si>
  <si>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</si>
  <si>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</si>
  <si>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</si>
  <si>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</si>
  <si>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</si>
  <si>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</si>
  <si>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</si>
  <si>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</si>
  <si>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</si>
  <si>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</si>
  <si>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</si>
  <si>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</si>
  <si>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</si>
  <si>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</si>
  <si>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</si>
  <si>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</si>
  <si>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</si>
  <si>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</si>
  <si>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</si>
  <si>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</si>
  <si>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</si>
  <si>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</si>
  <si>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</si>
  <si>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</si>
  <si>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</si>
  <si>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</si>
  <si>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</si>
  <si>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</si>
  <si>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</si>
  <si>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</si>
  <si>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</si>
  <si>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</si>
  <si>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</si>
  <si>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</si>
  <si>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</si>
  <si>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</si>
  <si>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</si>
  <si>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</si>
  <si>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</si>
  <si>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</si>
  <si>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</si>
  <si>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</si>
  <si>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</si>
  <si>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</si>
  <si>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</si>
  <si>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</si>
  <si>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</si>
  <si>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</si>
  <si>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</si>
  <si>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</si>
  <si>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</si>
  <si>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</si>
  <si>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</si>
  <si>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</si>
  <si>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</si>
  <si>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</si>
  <si>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</si>
  <si>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</si>
  <si>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</si>
  <si>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</si>
  <si>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</si>
  <si>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</si>
  <si>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</si>
  <si>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</si>
  <si>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</si>
  <si>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</si>
  <si>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</si>
  <si>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</si>
  <si>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</si>
  <si>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</si>
  <si>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</si>
  <si>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</si>
  <si>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</si>
  <si>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</si>
  <si>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</si>
  <si>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</si>
  <si>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</si>
  <si>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</si>
  <si>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</si>
  <si>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</si>
  <si>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</si>
  <si>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</si>
  <si>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</si>
  <si>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</si>
  <si>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</si>
  <si>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</si>
  <si>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</si>
  <si>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</si>
  <si>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</si>
  <si>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</si>
  <si>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</si>
  <si>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</si>
  <si>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</si>
  <si>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</si>
  <si>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</si>
  <si>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</si>
  <si>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</si>
  <si>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</si>
  <si>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</si>
  <si>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</si>
  <si>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</si>
  <si>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</si>
  <si>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</si>
  <si>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</si>
  <si>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</si>
  <si>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</si>
  <si>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</si>
  <si>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</si>
  <si>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</si>
  <si>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</si>
  <si>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</si>
  <si>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</si>
  <si>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</si>
  <si>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</si>
  <si>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</si>
  <si>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</si>
  <si>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</si>
  <si>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</si>
  <si>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</si>
  <si>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</si>
  <si>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</si>
  <si>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</si>
  <si>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</si>
  <si>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</si>
  <si>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</si>
  <si>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</si>
  <si>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</si>
  <si>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</si>
  <si>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</si>
  <si>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</si>
  <si>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</si>
  <si>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</si>
  <si>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</si>
  <si>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</si>
  <si>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</si>
  <si>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</si>
  <si>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</si>
  <si>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</si>
  <si>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</si>
  <si>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</si>
  <si>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</si>
  <si>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</si>
  <si>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</si>
  <si>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</si>
  <si>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</si>
  <si>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</si>
  <si>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</si>
  <si>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</si>
  <si>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</si>
  <si>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</si>
  <si>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</si>
  <si>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</si>
  <si>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</si>
  <si>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</si>
  <si>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</si>
  <si>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</si>
  <si>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</si>
  <si>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</si>
  <si>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</si>
  <si>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</si>
  <si>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</si>
  <si>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</si>
  <si>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</si>
  <si>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</si>
  <si>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</si>
  <si>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</si>
  <si>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</si>
  <si>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</si>
  <si>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</si>
  <si>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</si>
  <si>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</si>
  <si>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</si>
  <si>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</si>
  <si>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</si>
  <si>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</si>
  <si>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</si>
  <si>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</si>
  <si>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</si>
  <si>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</si>
  <si>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</si>
  <si>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</si>
  <si>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</si>
  <si>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</si>
  <si>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</si>
  <si>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</si>
  <si>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</si>
  <si>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</si>
  <si>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</si>
  <si>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</si>
  <si>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</si>
  <si>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</si>
  <si>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</si>
  <si>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</si>
  <si>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</si>
  <si>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</si>
  <si>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</si>
  <si>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</si>
  <si>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</si>
  <si>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</si>
  <si>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</si>
  <si>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</si>
  <si>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</si>
  <si>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</si>
  <si>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</si>
  <si>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</si>
  <si>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</si>
  <si>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</si>
  <si>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</si>
  <si>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</si>
  <si>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</si>
  <si>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</si>
  <si>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</si>
  <si>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</si>
  <si>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</si>
  <si>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</si>
  <si>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</si>
  <si>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</si>
  <si>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</si>
  <si>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</si>
  <si>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</si>
  <si>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</si>
  <si>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</si>
  <si>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</si>
  <si>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</si>
  <si>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</si>
  <si>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</si>
  <si>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</si>
  <si>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</si>
  <si>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</si>
  <si>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</si>
  <si>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</si>
  <si>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</si>
  <si>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</si>
  <si>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</si>
  <si>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</si>
  <si>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</si>
  <si>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</si>
  <si>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</si>
  <si>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</si>
  <si>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</si>
  <si>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</si>
  <si>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</si>
  <si>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</si>
  <si>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</si>
  <si>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</si>
  <si>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</si>
  <si>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</si>
  <si>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</si>
  <si>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</si>
  <si>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</si>
  <si>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</si>
  <si>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</si>
  <si>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</si>
  <si>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</si>
  <si>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</si>
  <si>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</si>
  <si>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</si>
  <si>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</si>
  <si>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</si>
  <si>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</si>
  <si>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</si>
  <si>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</si>
  <si>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</si>
  <si>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</si>
  <si>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</si>
  <si>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</si>
  <si>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</si>
  <si>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</si>
  <si>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</si>
  <si>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</si>
  <si>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</si>
  <si>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</si>
  <si>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</si>
  <si>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</si>
  <si>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</si>
  <si>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</si>
  <si>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</si>
  <si>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</si>
  <si>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</si>
  <si>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</si>
  <si>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</si>
  <si>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</si>
  <si>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</si>
  <si>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</si>
  <si>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</si>
  <si>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</si>
  <si>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</si>
  <si>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</si>
  <si>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</si>
  <si>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</si>
  <si>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</si>
  <si>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</si>
  <si>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</si>
  <si>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</si>
  <si>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</si>
  <si>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</si>
  <si>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</si>
  <si>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</si>
  <si>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</si>
  <si>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</si>
  <si>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</si>
  <si>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</si>
  <si>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</si>
  <si>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</si>
  <si>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</si>
  <si>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</si>
  <si>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</si>
  <si>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</si>
  <si>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</si>
  <si>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</si>
  <si>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</si>
  <si>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</si>
  <si>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</si>
  <si>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</si>
  <si>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</si>
  <si>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</si>
  <si>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</si>
  <si>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</si>
  <si>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</si>
  <si>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</si>
  <si>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</si>
  <si>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</si>
  <si>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</si>
  <si>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</si>
  <si>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</si>
  <si>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</si>
  <si>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</si>
  <si>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</si>
  <si>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</si>
  <si>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</si>
  <si>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</si>
  <si>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</si>
  <si>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</si>
  <si>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</si>
  <si>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</si>
  <si>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</si>
  <si>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</si>
  <si>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</si>
  <si>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</si>
  <si>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</si>
  <si>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</si>
  <si>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</si>
  <si>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</si>
  <si>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</si>
  <si>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</si>
  <si>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</si>
  <si>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</si>
  <si>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</si>
  <si>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</si>
  <si>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</si>
  <si>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</si>
  <si>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</si>
  <si>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</si>
  <si>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</si>
  <si>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</si>
  <si>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</si>
  <si>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</si>
  <si>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</si>
  <si>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</si>
  <si>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</si>
  <si>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</si>
  <si>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</si>
  <si>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</si>
  <si>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</si>
  <si>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</si>
  <si>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</si>
  <si>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</si>
  <si>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</si>
  <si>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</si>
  <si>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</si>
  <si>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</si>
  <si>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</si>
  <si>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</si>
  <si>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</si>
  <si>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</si>
  <si>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</si>
  <si>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</si>
  <si>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</si>
  <si>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</si>
  <si>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</si>
  <si>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</si>
  <si>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</si>
  <si>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</si>
  <si>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</si>
  <si>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</si>
  <si>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</si>
  <si>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</si>
  <si>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</si>
  <si>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</si>
  <si>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</si>
  <si>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</si>
  <si>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</si>
  <si>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</si>
  <si>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</si>
  <si>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</si>
  <si>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</si>
  <si>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</si>
  <si>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</si>
  <si>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</si>
  <si>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</si>
  <si>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</si>
  <si>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</si>
  <si>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</si>
  <si>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</si>
  <si>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</si>
  <si>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</si>
  <si>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</si>
  <si>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</si>
  <si>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</si>
  <si>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</si>
  <si>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</si>
  <si>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</si>
  <si>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</si>
  <si>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</si>
  <si>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</si>
  <si>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</si>
  <si>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</si>
  <si>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</si>
  <si>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</si>
  <si>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</si>
  <si>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</si>
  <si>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</si>
  <si>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</si>
  <si>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</si>
  <si>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</si>
  <si>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</si>
  <si>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</si>
  <si>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</si>
  <si>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</si>
  <si>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</si>
  <si>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</si>
  <si>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</si>
  <si>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</si>
  <si>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</si>
  <si>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</si>
  <si>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</si>
  <si>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</si>
  <si>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</si>
  <si>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</si>
  <si>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</si>
  <si>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</si>
  <si>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</si>
  <si>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</si>
  <si>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</si>
  <si>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</si>
  <si>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</si>
  <si>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</si>
  <si>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</si>
  <si>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</si>
  <si>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</si>
  <si>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</si>
  <si>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</si>
  <si>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</si>
  <si>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</si>
  <si>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</si>
  <si>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</si>
  <si>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</si>
  <si>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</si>
  <si>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</si>
  <si>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</si>
  <si>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</si>
  <si>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</si>
  <si>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</si>
  <si>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</si>
  <si>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</si>
  <si>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</si>
  <si>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</si>
  <si>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</si>
  <si>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</si>
  <si>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</si>
  <si>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</si>
  <si>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</si>
  <si>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</si>
  <si>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</si>
  <si>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</si>
  <si>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</si>
  <si>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</si>
  <si>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</si>
  <si>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</si>
  <si>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</si>
  <si>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</si>
  <si>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</si>
  <si>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</si>
  <si>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</si>
  <si>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</si>
  <si>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</si>
  <si>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</si>
  <si>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</si>
  <si>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</si>
  <si>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</si>
  <si>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</si>
  <si>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</si>
  <si>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</si>
  <si>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</si>
  <si>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</si>
  <si>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</si>
  <si>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</si>
  <si>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</si>
  <si>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</si>
  <si>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</si>
  <si>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</si>
  <si>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</si>
  <si>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</si>
  <si>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</si>
  <si>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</si>
  <si>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</si>
  <si>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</si>
  <si>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</si>
  <si>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</si>
  <si>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</si>
  <si>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</si>
  <si>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</si>
  <si>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</si>
  <si>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</si>
  <si>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</si>
  <si>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</si>
  <si>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</si>
  <si>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</si>
  <si>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</si>
  <si>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</si>
  <si>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</si>
  <si>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</si>
  <si>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</si>
  <si>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</si>
  <si>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</si>
  <si>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</si>
  <si>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</si>
  <si>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</si>
  <si>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</si>
  <si>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</si>
  <si>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</si>
  <si>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</si>
  <si>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</si>
  <si>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</si>
  <si>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</si>
  <si>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</si>
  <si>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</si>
  <si>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</si>
  <si>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</si>
  <si>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</si>
  <si>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</si>
  <si>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</si>
  <si>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</si>
  <si>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</si>
  <si>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</si>
  <si>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</si>
  <si>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</si>
  <si>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</si>
  <si>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</si>
  <si>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</si>
  <si>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</si>
  <si>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</si>
  <si>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</si>
  <si>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</si>
  <si>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</si>
  <si>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</si>
  <si>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</si>
  <si>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</si>
  <si>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</si>
  <si>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</si>
  <si>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</si>
  <si>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</si>
  <si>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</si>
  <si>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</si>
  <si>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</si>
  <si>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</si>
  <si>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</si>
  <si>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</si>
  <si>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</si>
  <si>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</si>
  <si>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</si>
  <si>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</si>
  <si>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</si>
  <si>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</si>
  <si>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</si>
  <si>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</si>
  <si>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</si>
  <si>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</si>
  <si>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</si>
  <si>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</si>
  <si>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</si>
  <si>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</si>
  <si>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</si>
  <si>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</si>
  <si>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</si>
  <si>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</si>
  <si>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</si>
  <si>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</si>
  <si>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</si>
  <si>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</si>
  <si>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</si>
  <si>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</si>
  <si>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</si>
  <si>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</si>
  <si>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</si>
  <si>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</si>
  <si>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</si>
  <si>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</si>
  <si>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</si>
  <si>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</si>
  <si>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</si>
  <si>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</si>
  <si>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</si>
  <si>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</si>
  <si>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</si>
  <si>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</si>
  <si>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</si>
  <si>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</si>
  <si>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</si>
  <si>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</si>
  <si>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</si>
  <si>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</si>
  <si>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</si>
  <si>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</si>
  <si>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</si>
  <si>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</si>
  <si>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</si>
  <si>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</si>
  <si>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</si>
  <si>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</si>
  <si>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</si>
  <si>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</si>
  <si>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</si>
  <si>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</si>
  <si>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</si>
  <si>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</si>
  <si>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</si>
  <si>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</si>
  <si>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</si>
  <si>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</si>
  <si>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</si>
  <si>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</si>
  <si>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</si>
  <si>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</si>
  <si>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</si>
  <si>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</si>
  <si>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</si>
  <si>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</si>
  <si>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</si>
  <si>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</si>
  <si>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</si>
  <si>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</si>
  <si>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</si>
  <si>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</si>
  <si>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</si>
  <si>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</si>
  <si>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</si>
  <si>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</si>
  <si>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</si>
  <si>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</si>
  <si>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</si>
  <si>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</si>
  <si>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</si>
  <si>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</si>
  <si>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</si>
  <si>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</si>
  <si>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</si>
  <si>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</si>
  <si>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</si>
  <si>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</si>
  <si>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</si>
  <si>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</si>
  <si>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</si>
  <si>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</si>
  <si>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</si>
  <si>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</si>
  <si>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</si>
  <si>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</si>
  <si>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</si>
  <si>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</si>
  <si>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</si>
  <si>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</si>
  <si>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</si>
  <si>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</si>
  <si>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</si>
  <si>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</si>
  <si>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</si>
  <si>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</si>
  <si>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</si>
  <si>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</si>
  <si>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</si>
  <si>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</si>
  <si>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</si>
  <si>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</si>
  <si>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</si>
  <si>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</si>
  <si>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</si>
  <si>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</si>
  <si>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</si>
  <si>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</si>
  <si>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</si>
  <si>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</si>
  <si>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</si>
  <si>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</si>
  <si>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</si>
  <si>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</si>
  <si>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</si>
  <si>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</si>
  <si>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</si>
  <si>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</si>
  <si>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</si>
  <si>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</si>
  <si>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</si>
  <si>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</si>
  <si>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</si>
  <si>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</si>
  <si>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</si>
  <si>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</si>
  <si>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</si>
  <si>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</si>
  <si>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</si>
  <si>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</si>
  <si>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</si>
  <si>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</si>
  <si>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</si>
  <si>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</si>
  <si>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</si>
  <si>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</si>
  <si>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</si>
  <si>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</si>
  <si>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</si>
  <si>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</si>
  <si>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</si>
  <si>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</si>
  <si>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</si>
  <si>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</si>
  <si>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</si>
  <si>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</si>
  <si>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</si>
  <si>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</si>
  <si>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</si>
  <si>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</si>
  <si>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</si>
  <si>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</si>
  <si>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</si>
  <si>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</si>
  <si>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</si>
  <si>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</si>
  <si>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</si>
  <si>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</si>
  <si>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</si>
  <si>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</si>
  <si>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</si>
  <si>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</si>
  <si>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</si>
  <si>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</si>
  <si>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</si>
  <si>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</si>
  <si>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</si>
  <si>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</si>
  <si>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</si>
  <si>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</si>
  <si>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</si>
  <si>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</si>
  <si>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</si>
  <si>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</si>
  <si>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</si>
  <si>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</si>
  <si>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</si>
  <si>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</si>
  <si>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</si>
  <si>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</si>
  <si>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</si>
  <si>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</si>
  <si>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</si>
  <si>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</si>
  <si>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</si>
  <si>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</si>
  <si>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</si>
  <si>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</si>
  <si>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</si>
  <si>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</si>
  <si>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</si>
  <si>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</si>
  <si>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</si>
  <si>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</si>
  <si>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</si>
  <si>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</si>
  <si>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</si>
  <si>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</si>
  <si>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</si>
  <si>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</si>
  <si>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</si>
  <si>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</si>
  <si>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</si>
  <si>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</si>
  <si>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</si>
  <si>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</si>
  <si>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</si>
  <si>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</si>
  <si>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</si>
  <si>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</si>
  <si>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</si>
  <si>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</si>
  <si>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</si>
  <si>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</si>
  <si>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</si>
  <si>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</si>
  <si>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</si>
  <si>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</si>
  <si>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</si>
  <si>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</si>
  <si>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</si>
  <si>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</si>
  <si>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</si>
  <si>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</si>
  <si>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</si>
  <si>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</si>
  <si>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</si>
  <si>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</si>
  <si>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</si>
  <si>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</si>
  <si>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</si>
  <si>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</si>
  <si>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</si>
  <si>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</si>
  <si>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</si>
  <si>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</si>
  <si>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</si>
  <si>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</si>
  <si>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</si>
  <si>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</si>
  <si>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</si>
  <si>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</si>
  <si>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</si>
  <si>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</si>
  <si>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</si>
  <si>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</si>
  <si>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</si>
  <si>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</si>
  <si>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</si>
  <si>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</si>
  <si>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</si>
  <si>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</si>
  <si>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</si>
  <si>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</si>
  <si>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</si>
  <si>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</si>
  <si>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</si>
  <si>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</si>
  <si>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</si>
  <si>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</si>
  <si>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</si>
  <si>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</si>
  <si>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</si>
  <si>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</si>
  <si>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</si>
  <si>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</si>
  <si>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</si>
  <si>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</si>
  <si>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</si>
  <si>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</si>
  <si>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</si>
  <si>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</si>
  <si>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</si>
  <si>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</si>
  <si>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</si>
  <si>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</si>
  <si>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</si>
  <si>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</si>
  <si>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</si>
  <si>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</si>
  <si>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</si>
  <si>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</si>
  <si>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</si>
  <si>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</si>
  <si>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</si>
  <si>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</si>
  <si>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</si>
  <si>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</si>
  <si>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</si>
  <si>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</si>
  <si>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</si>
  <si>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</si>
  <si>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</si>
  <si>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</si>
  <si>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</si>
  <si>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</si>
  <si>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</si>
  <si>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</si>
  <si>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</si>
  <si>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</si>
  <si>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</si>
  <si>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</si>
  <si>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</si>
  <si>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</si>
  <si>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</si>
  <si>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</si>
  <si>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</si>
  <si>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</si>
  <si>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</si>
  <si>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</si>
  <si>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</si>
  <si>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</si>
  <si>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</si>
  <si>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</si>
  <si>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</si>
  <si>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</si>
  <si>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</si>
  <si>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</si>
  <si>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</si>
  <si>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</si>
  <si>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</si>
  <si>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</si>
  <si>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</si>
  <si>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</si>
  <si>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</si>
  <si>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</si>
  <si>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</si>
  <si>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</si>
  <si>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</si>
  <si>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</si>
  <si>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</si>
  <si>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</si>
  <si>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</si>
  <si>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</si>
  <si>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</si>
  <si>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</si>
  <si>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</si>
  <si>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</si>
  <si>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</si>
  <si>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</si>
  <si>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</si>
  <si>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</si>
  <si>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</si>
  <si>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</si>
  <si>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</si>
  <si>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</si>
  <si>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</si>
  <si>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</si>
  <si>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</si>
  <si>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</si>
  <si>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</si>
  <si>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</si>
  <si>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</si>
  <si>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</si>
  <si>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</si>
  <si>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</si>
  <si>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</si>
  <si>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</si>
  <si>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</si>
  <si>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</si>
  <si>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</si>
  <si>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</si>
  <si>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</si>
  <si>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</si>
  <si>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</si>
  <si>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</si>
  <si>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</si>
  <si>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</si>
  <si>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</si>
  <si>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</si>
  <si>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</si>
  <si>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</si>
  <si>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</si>
  <si>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</si>
  <si>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</si>
  <si>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</si>
  <si>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</si>
  <si>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</si>
  <si>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</si>
  <si>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</si>
  <si>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</si>
  <si>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</si>
  <si>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</si>
  <si>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</si>
  <si>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</si>
  <si>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</si>
  <si>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</si>
  <si>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</si>
  <si>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</si>
  <si>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</si>
  <si>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</si>
  <si>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</si>
  <si>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</si>
  <si>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</si>
  <si>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</si>
  <si>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</si>
  <si>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</si>
  <si>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</si>
  <si>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</si>
  <si>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</si>
  <si>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</si>
  <si>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</si>
  <si>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</si>
  <si>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</si>
  <si>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</si>
  <si>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</si>
  <si>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</si>
  <si>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</si>
  <si>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</si>
  <si>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</si>
  <si>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</si>
  <si>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</si>
  <si>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</si>
  <si>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</si>
  <si>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</si>
  <si>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</si>
  <si>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</si>
  <si>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</si>
  <si>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</si>
  <si>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</si>
  <si>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</si>
  <si>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</si>
  <si>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</si>
  <si>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</si>
  <si>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</si>
  <si>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</si>
  <si>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</si>
  <si>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</si>
  <si>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</si>
  <si>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</si>
  <si>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</si>
  <si>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</si>
  <si>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</si>
  <si>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</si>
  <si>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</si>
  <si>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</si>
  <si>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</si>
  <si>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</si>
  <si>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</si>
  <si>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</si>
  <si>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</si>
  <si>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</si>
  <si>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</si>
  <si>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</si>
  <si>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</si>
  <si>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</si>
  <si>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</si>
  <si>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</si>
  <si>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</si>
  <si>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</si>
  <si>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</si>
  <si>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</si>
  <si>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</si>
  <si>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</si>
  <si>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</si>
  <si>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</si>
  <si>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</si>
  <si>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</si>
  <si>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</si>
  <si>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</si>
  <si>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</si>
  <si>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</si>
  <si>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</si>
  <si>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</si>
  <si>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</si>
  <si>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</si>
  <si>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</si>
  <si>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</si>
  <si>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</si>
  <si>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</si>
  <si>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</si>
  <si>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</si>
  <si>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</si>
  <si>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</si>
  <si>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</si>
  <si>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</si>
  <si>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</si>
  <si>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</si>
  <si>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</si>
  <si>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</si>
  <si>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</si>
  <si>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</si>
  <si>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</si>
  <si>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</si>
  <si>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</si>
  <si>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</si>
  <si>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</si>
  <si>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</si>
  <si>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</si>
  <si>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</si>
  <si>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</si>
  <si>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</si>
  <si>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</si>
  <si>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</si>
  <si>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</si>
  <si>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</si>
  <si>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</si>
  <si>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</si>
  <si>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</si>
  <si>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</si>
  <si>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</si>
  <si>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</si>
  <si>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</si>
  <si>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</si>
  <si>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</si>
  <si>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</si>
  <si>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</si>
  <si>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</si>
  <si>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</si>
  <si>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</si>
  <si>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</si>
  <si>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</si>
  <si>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</si>
  <si>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</si>
  <si>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</si>
  <si>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</si>
  <si>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</si>
  <si>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</si>
  <si>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</si>
  <si>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</si>
  <si>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</si>
  <si>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</si>
  <si>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</si>
  <si>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</si>
  <si>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</si>
  <si>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</si>
  <si>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</si>
  <si>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</si>
  <si>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</si>
  <si>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</si>
  <si>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</si>
  <si>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</si>
  <si>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</si>
  <si>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</si>
  <si>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</si>
  <si>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</si>
  <si>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</si>
  <si>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</si>
  <si>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</si>
  <si>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</si>
  <si>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</si>
  <si>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</si>
  <si>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</si>
  <si>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</si>
  <si>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</si>
  <si>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</si>
  <si>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</si>
  <si>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</si>
  <si>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</si>
  <si>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</si>
  <si>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</si>
  <si>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</si>
  <si>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</si>
  <si>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</si>
  <si>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</si>
  <si>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</si>
  <si>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</si>
  <si>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</si>
  <si>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</si>
  <si>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</si>
  <si>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</si>
  <si>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</si>
  <si>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</si>
  <si>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</si>
  <si>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</si>
  <si>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</si>
  <si>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</si>
  <si>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</si>
  <si>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</si>
  <si>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</si>
  <si>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</si>
  <si>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</si>
  <si>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</si>
  <si>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</si>
  <si>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</si>
  <si>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</si>
  <si>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</si>
  <si>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</si>
  <si>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</si>
  <si>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</si>
  <si>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</si>
  <si>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</si>
  <si>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</si>
  <si>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</si>
  <si>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</si>
  <si>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</si>
  <si>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</si>
  <si>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</si>
  <si>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</si>
  <si>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</si>
  <si>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</si>
  <si>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</si>
  <si>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</si>
  <si>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</si>
  <si>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</si>
  <si>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</si>
  <si>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</si>
  <si>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</si>
  <si>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</si>
  <si>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</si>
  <si>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</si>
  <si>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</si>
  <si>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</si>
  <si>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</si>
  <si>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</si>
  <si>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</si>
  <si>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</si>
  <si>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</si>
  <si>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</si>
  <si>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</si>
  <si>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</si>
  <si>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</si>
  <si>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</si>
  <si>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</si>
  <si>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</si>
  <si>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</si>
  <si>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</si>
  <si>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</si>
  <si>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</si>
  <si>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</si>
  <si>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</si>
  <si>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</si>
  <si>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</si>
  <si>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</si>
  <si>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</si>
  <si>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</si>
  <si>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</si>
  <si>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</si>
  <si>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</si>
  <si>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</si>
  <si>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</si>
  <si>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</si>
  <si>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</si>
  <si>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</si>
  <si>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</si>
  <si>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</si>
  <si>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</si>
  <si>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</si>
  <si>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</si>
  <si>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</si>
  <si>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</si>
  <si>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</si>
  <si>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</si>
  <si>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</si>
  <si>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</si>
  <si>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</si>
  <si>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</si>
  <si>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</si>
  <si>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</si>
  <si>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</si>
  <si>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</si>
  <si>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</si>
  <si>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</si>
  <si>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</si>
  <si>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</si>
  <si>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</si>
  <si>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</si>
  <si>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</si>
  <si>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</si>
  <si>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</si>
  <si>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</si>
  <si>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</si>
  <si>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</si>
  <si>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</si>
  <si>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</si>
  <si>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</si>
  <si>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</si>
  <si>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</si>
  <si>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</si>
  <si>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</si>
  <si>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</si>
  <si>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</si>
  <si>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</si>
  <si>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</si>
  <si>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</si>
  <si>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</si>
  <si>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</si>
  <si>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</si>
  <si>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</si>
  <si>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</si>
  <si>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</si>
  <si>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</si>
  <si>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</si>
  <si>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</si>
  <si>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</si>
  <si>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</si>
  <si>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</si>
  <si>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</si>
  <si>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</si>
  <si>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</si>
  <si>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</si>
  <si>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</si>
  <si>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</si>
  <si>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</si>
  <si>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</si>
  <si>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</si>
  <si>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</si>
  <si>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</si>
  <si>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</si>
  <si>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</si>
  <si>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</si>
  <si>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</si>
  <si>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</si>
  <si>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</si>
  <si>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</si>
  <si>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</si>
  <si>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</si>
  <si>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</si>
  <si>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</si>
  <si>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</si>
  <si>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</si>
  <si>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</si>
  <si>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</si>
  <si>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</si>
  <si>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</si>
  <si>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</si>
  <si>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</si>
  <si>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</si>
  <si>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</si>
  <si>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</si>
  <si>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</si>
  <si>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</si>
  <si>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</si>
  <si>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</si>
  <si>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</si>
  <si>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</si>
  <si>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</si>
  <si>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</si>
  <si>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</si>
  <si>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</si>
  <si>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</si>
  <si>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</si>
  <si>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</si>
  <si>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</si>
  <si>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</si>
  <si>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</si>
  <si>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</si>
  <si>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</si>
  <si>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</si>
  <si>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</si>
  <si>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</si>
  <si>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</si>
  <si>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</si>
  <si>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</si>
  <si>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</si>
  <si>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</si>
  <si>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</si>
  <si>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</si>
  <si>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</si>
  <si>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</si>
  <si>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</si>
  <si>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</si>
  <si>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</si>
  <si>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</si>
  <si>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</si>
  <si>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</si>
  <si>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</si>
  <si>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</si>
  <si>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</si>
  <si>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</si>
  <si>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</si>
  <si>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</si>
  <si>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</si>
  <si>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</si>
  <si>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</si>
  <si>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</si>
  <si>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</si>
  <si>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</si>
  <si>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</si>
  <si>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</si>
  <si>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</si>
  <si>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</si>
  <si>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</si>
  <si>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</si>
  <si>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</si>
  <si>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</si>
  <si>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</si>
  <si>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</si>
  <si>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</si>
  <si>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</si>
  <si>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</si>
  <si>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</si>
  <si>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</si>
  <si>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</si>
  <si>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</si>
  <si>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</si>
  <si>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</si>
  <si>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</si>
  <si>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</si>
  <si>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</si>
  <si>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</si>
  <si>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</si>
  <si>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</si>
  <si>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</si>
  <si>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</si>
  <si>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</si>
  <si>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</si>
  <si>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</si>
  <si>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</si>
  <si>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</si>
  <si>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</si>
  <si>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</si>
  <si>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</si>
  <si>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</si>
  <si>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</si>
  <si>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</si>
  <si>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</si>
  <si>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</si>
  <si>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</si>
  <si>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</si>
  <si>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</si>
  <si>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</si>
  <si>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</si>
  <si>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</si>
  <si>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</si>
  <si>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</si>
  <si>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</si>
  <si>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</si>
  <si>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</si>
  <si>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</si>
  <si>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</si>
  <si>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</si>
  <si>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</si>
  <si>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</si>
  <si>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</si>
  <si>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</si>
  <si>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</si>
  <si>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</si>
  <si>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</si>
  <si>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</si>
  <si>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</si>
  <si>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</si>
  <si>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</si>
  <si>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</si>
  <si>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</si>
  <si>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</si>
  <si>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</si>
  <si>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</si>
  <si>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</si>
  <si>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</si>
  <si>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</si>
  <si>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</si>
  <si>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</si>
  <si>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</si>
  <si>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</si>
  <si>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</si>
  <si>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</si>
  <si>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</si>
  <si>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</si>
  <si>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</si>
  <si>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</si>
  <si>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</si>
  <si>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</si>
  <si>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</si>
  <si>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</si>
  <si>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</si>
  <si>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</si>
  <si>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</si>
  <si>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</si>
  <si>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</si>
  <si>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</si>
  <si>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</si>
  <si>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</si>
  <si>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</si>
  <si>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</si>
  <si>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</si>
  <si>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</si>
  <si>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</si>
  <si>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</si>
  <si>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</si>
  <si>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</si>
  <si>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</si>
  <si>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</si>
  <si>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</si>
  <si>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</si>
  <si>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</si>
  <si>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</si>
  <si>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</si>
  <si>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</si>
  <si>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</si>
  <si>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</si>
  <si>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</si>
  <si>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</si>
  <si>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</si>
  <si>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</si>
  <si>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</si>
  <si>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</si>
  <si>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</si>
  <si>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</si>
  <si>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</si>
  <si>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</si>
  <si>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</si>
  <si>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</si>
  <si>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</si>
  <si>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</si>
  <si>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</si>
  <si>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</si>
  <si>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</si>
  <si>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</si>
  <si>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</si>
  <si>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</si>
  <si>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</si>
  <si>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</si>
  <si>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</si>
  <si>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</si>
  <si>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</si>
  <si>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</si>
  <si>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</si>
  <si>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</si>
  <si>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</si>
  <si>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</si>
  <si>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</si>
  <si>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</si>
  <si>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</si>
  <si>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</si>
  <si>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</si>
  <si>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</si>
  <si>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</si>
  <si>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</si>
  <si>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</si>
  <si>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</si>
  <si>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</si>
  <si>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</si>
  <si>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</si>
  <si>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</si>
  <si>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</si>
  <si>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</si>
  <si>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</si>
  <si>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</si>
  <si>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</si>
  <si>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</si>
  <si>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</si>
  <si>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</si>
  <si>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</si>
  <si>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</si>
  <si>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</si>
  <si>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</si>
  <si>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</si>
  <si>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</si>
  <si>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</si>
  <si>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</si>
  <si>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</si>
  <si>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</si>
  <si>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</si>
  <si>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</si>
  <si>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</si>
  <si>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</si>
  <si>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</si>
  <si>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</si>
  <si>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</si>
  <si>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</si>
  <si>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</si>
  <si>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</si>
  <si>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</si>
  <si>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</si>
  <si>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</si>
  <si>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</si>
  <si>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</si>
  <si>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</si>
  <si>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</si>
  <si>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</si>
  <si>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</si>
  <si>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</si>
  <si>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</si>
  <si>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</si>
  <si>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</si>
  <si>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</si>
  <si>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</si>
  <si>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</si>
  <si>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</si>
  <si>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</si>
  <si>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</si>
  <si>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</si>
  <si>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</si>
  <si>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</si>
  <si>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</si>
  <si>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</si>
  <si>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</si>
  <si>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</si>
  <si>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</si>
  <si>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</si>
  <si>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</si>
  <si>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</si>
  <si>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</si>
  <si>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</si>
  <si>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</si>
  <si>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</si>
  <si>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</si>
  <si>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</si>
  <si>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</si>
  <si>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</si>
  <si>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</si>
  <si>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</si>
  <si>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</si>
  <si>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</si>
  <si>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</si>
  <si>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</si>
  <si>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</si>
  <si>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</si>
  <si>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</si>
  <si>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</si>
  <si>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</si>
  <si>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</si>
  <si>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</si>
  <si>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</si>
  <si>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</si>
  <si>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</si>
  <si>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</si>
  <si>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</si>
  <si>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</si>
  <si>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</si>
  <si>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</si>
  <si>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</si>
  <si>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</si>
  <si>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</si>
  <si>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</si>
  <si>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</si>
  <si>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</si>
  <si>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</si>
  <si>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</si>
  <si>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</si>
  <si>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</si>
  <si>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</si>
  <si>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</si>
  <si>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</si>
  <si>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</si>
  <si>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</si>
  <si>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</si>
  <si>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</si>
  <si>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</si>
  <si>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</si>
  <si>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</si>
  <si>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</si>
  <si>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</si>
  <si>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</si>
  <si>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</si>
  <si>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</si>
  <si>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</si>
  <si>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</si>
  <si>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</si>
  <si>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</si>
  <si>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</si>
  <si>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</si>
  <si>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</si>
  <si>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</si>
  <si>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</si>
  <si>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</si>
  <si>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</si>
  <si>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</si>
  <si>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</si>
  <si>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</si>
  <si>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</si>
  <si>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</si>
  <si>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</si>
  <si>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</si>
  <si>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</si>
  <si>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</si>
  <si>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</si>
  <si>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</si>
  <si>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</si>
  <si>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</si>
  <si>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</si>
  <si>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</si>
  <si>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</si>
  <si>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</si>
  <si>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</si>
  <si>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</si>
  <si>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</si>
  <si>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</si>
  <si>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</si>
  <si>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</si>
  <si>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</si>
  <si>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</si>
  <si>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</si>
  <si>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</si>
  <si>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</si>
  <si>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</si>
  <si>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</si>
  <si>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</si>
  <si>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</si>
  <si>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</si>
  <si>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</si>
  <si>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</si>
  <si>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</si>
  <si>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</si>
  <si>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</si>
  <si>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</si>
  <si>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</si>
  <si>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</si>
  <si>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</si>
  <si>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</si>
  <si>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</si>
  <si>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</si>
  <si>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</si>
  <si>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</si>
  <si>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</si>
  <si>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</si>
  <si>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</si>
  <si>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</si>
  <si>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</si>
  <si>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</si>
  <si>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</si>
  <si>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</si>
  <si>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</si>
  <si>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</si>
  <si>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</si>
  <si>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</si>
  <si>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</si>
  <si>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</si>
  <si>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</si>
  <si>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</si>
  <si>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</si>
  <si>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</si>
  <si>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</si>
  <si>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</si>
  <si>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</si>
  <si>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</si>
  <si>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</si>
  <si>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</si>
  <si>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</si>
  <si>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</si>
  <si>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</si>
  <si>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</si>
  <si>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</si>
  <si>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</si>
  <si>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</si>
  <si>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</si>
  <si>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</si>
  <si>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</si>
  <si>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</si>
  <si>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</si>
  <si>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</si>
  <si>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</si>
  <si>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</si>
  <si>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</si>
  <si>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</si>
  <si>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</si>
  <si>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</si>
  <si>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</si>
  <si>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</si>
  <si>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</si>
  <si>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</si>
  <si>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</si>
  <si>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</si>
  <si>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</si>
  <si>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</si>
  <si>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</si>
  <si>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</si>
  <si>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</si>
  <si>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</si>
  <si>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</si>
  <si>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</si>
  <si>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</si>
  <si>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</si>
  <si>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</si>
  <si>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</si>
  <si>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</si>
  <si>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</si>
  <si>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</si>
  <si>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</si>
  <si>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</si>
  <si>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</si>
  <si>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</si>
  <si>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</si>
  <si>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</si>
  <si>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</si>
  <si>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</si>
  <si>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</si>
  <si>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</si>
  <si>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</si>
  <si>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</si>
  <si>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</si>
  <si>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</si>
  <si>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</si>
  <si>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</si>
  <si>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</si>
  <si>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</si>
  <si>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</si>
  <si>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</si>
  <si>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</si>
  <si>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</si>
  <si>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</si>
  <si>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</si>
  <si>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</si>
  <si>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</si>
  <si>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</si>
  <si>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</si>
  <si>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</si>
  <si>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</si>
  <si>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</si>
  <si>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</si>
  <si>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</si>
  <si>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</si>
  <si>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</si>
  <si>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</si>
  <si>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</si>
  <si>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</si>
  <si>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</si>
  <si>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</si>
  <si>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</si>
  <si>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</si>
  <si>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</si>
  <si>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</si>
  <si>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</si>
  <si>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</si>
  <si>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</si>
  <si>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</si>
  <si>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</si>
  <si>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</si>
  <si>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</si>
  <si>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</si>
  <si>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</si>
  <si>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</si>
  <si>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</si>
  <si>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</si>
  <si>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</si>
  <si>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</si>
  <si>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</si>
  <si>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</si>
  <si>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</si>
  <si>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</si>
  <si>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</si>
  <si>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</si>
  <si>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</si>
  <si>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</si>
  <si>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</si>
  <si>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</si>
  <si>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</si>
  <si>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</si>
  <si>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</si>
  <si>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</si>
  <si>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</si>
  <si>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</si>
  <si>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</si>
  <si>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</si>
  <si>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</si>
  <si>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</si>
  <si>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</si>
  <si>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</si>
  <si>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</si>
  <si>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</si>
  <si>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</si>
  <si>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</si>
  <si>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</si>
  <si>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</si>
  <si>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</si>
  <si>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</si>
  <si>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</si>
  <si>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</si>
  <si>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</si>
  <si>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</si>
  <si>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</si>
  <si>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</si>
  <si>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</si>
  <si>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</si>
  <si>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</si>
  <si>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</si>
  <si>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</si>
  <si>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</si>
  <si>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</si>
  <si>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</si>
  <si>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</si>
  <si>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</si>
  <si>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</si>
  <si>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</si>
  <si>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</si>
  <si>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</si>
  <si>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</si>
  <si>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</si>
  <si>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</si>
  <si>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</si>
  <si>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</si>
  <si>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</si>
  <si>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</si>
  <si>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</si>
  <si>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</si>
  <si>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</si>
  <si>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</si>
  <si>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</si>
  <si>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</si>
  <si>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</si>
  <si>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</si>
  <si>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</si>
  <si>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</si>
  <si>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</si>
  <si>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</si>
  <si>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</si>
  <si>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</si>
  <si>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</si>
  <si>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</si>
  <si>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</si>
  <si>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</si>
  <si>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</si>
  <si>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</si>
  <si>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</si>
  <si>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</si>
  <si>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</si>
  <si>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</si>
  <si>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</si>
  <si>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</si>
  <si>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</si>
  <si>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</si>
  <si>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</si>
  <si>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</si>
  <si>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</si>
  <si>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</si>
  <si>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</si>
  <si>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</si>
  <si>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</si>
  <si>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</si>
  <si>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</si>
  <si>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</si>
  <si>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</si>
  <si>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</si>
  <si>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</si>
  <si>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</si>
  <si>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</si>
  <si>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</si>
  <si>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</si>
  <si>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</si>
  <si>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</si>
  <si>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</si>
  <si>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</si>
  <si>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</si>
  <si>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</si>
  <si>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</si>
  <si>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</si>
  <si>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</si>
  <si>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</si>
  <si>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</si>
  <si>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</si>
  <si>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</si>
  <si>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</si>
  <si>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</si>
  <si>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</si>
  <si>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</si>
  <si>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</si>
  <si>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</si>
  <si>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</si>
  <si>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</si>
  <si>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</si>
  <si>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</si>
  <si>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</si>
  <si>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</si>
  <si>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</si>
  <si>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</si>
  <si>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</si>
  <si>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</si>
  <si>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</si>
  <si>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</si>
  <si>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</si>
  <si>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</si>
  <si>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</si>
  <si>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</si>
  <si>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</si>
  <si>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</si>
  <si>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</si>
  <si>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</si>
  <si>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</si>
  <si>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</si>
  <si>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</si>
  <si>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</si>
  <si>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</si>
  <si>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</si>
  <si>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</si>
  <si>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</si>
  <si>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</si>
  <si>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</si>
  <si>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</si>
  <si>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</si>
  <si>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</si>
  <si>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</si>
  <si>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</si>
  <si>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</si>
  <si>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</si>
  <si>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</si>
  <si>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</si>
  <si>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</si>
  <si>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</si>
  <si>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</si>
  <si>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</si>
  <si>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</si>
  <si>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</si>
  <si>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</si>
  <si>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</si>
  <si>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</si>
  <si>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</si>
  <si>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</si>
  <si>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</si>
  <si>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</si>
  <si>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</si>
  <si>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</si>
  <si>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</si>
  <si>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</si>
  <si>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</si>
  <si>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</si>
  <si>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</si>
  <si>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</si>
  <si>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</si>
  <si>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</si>
  <si>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</si>
  <si>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</si>
  <si>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</si>
  <si>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</si>
  <si>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</si>
  <si>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</si>
  <si>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</si>
  <si>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</si>
  <si>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</si>
  <si>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</si>
  <si>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</si>
  <si>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</si>
  <si>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</si>
  <si>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</si>
  <si>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</si>
  <si>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</si>
  <si>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</si>
  <si>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</si>
  <si>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</si>
  <si>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</si>
  <si>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</si>
  <si>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</si>
  <si>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</si>
  <si>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</si>
  <si>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</si>
  <si>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</si>
  <si>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</si>
  <si>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</si>
  <si>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</si>
  <si>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</si>
  <si>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</si>
  <si>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</si>
  <si>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</si>
  <si>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</si>
  <si>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</si>
  <si>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</si>
  <si>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</si>
  <si>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</si>
  <si>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</si>
  <si>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</si>
  <si>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</si>
  <si>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</si>
  <si>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</si>
  <si>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</si>
  <si>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</si>
  <si>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</si>
  <si>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</si>
  <si>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</si>
  <si>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</si>
  <si>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</si>
  <si>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</si>
  <si>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</si>
  <si>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</si>
  <si>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</si>
  <si>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</si>
  <si>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</si>
  <si>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</si>
  <si>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</si>
  <si>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</si>
  <si>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</si>
  <si>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</si>
  <si>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</si>
  <si>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</si>
  <si>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</si>
  <si>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</si>
  <si>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</si>
  <si>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</si>
  <si>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</si>
  <si>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</si>
  <si>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</si>
  <si>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</si>
  <si>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</si>
  <si>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</si>
  <si>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</si>
  <si>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</si>
  <si>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</si>
  <si>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</si>
  <si>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</si>
  <si>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</si>
  <si>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</si>
  <si>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</si>
  <si>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</si>
  <si>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</si>
  <si>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</si>
  <si>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</si>
  <si>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</si>
  <si>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</si>
  <si>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</si>
  <si>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</si>
  <si>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</si>
  <si>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</si>
  <si>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</si>
  <si>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</si>
  <si>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</si>
  <si>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</si>
  <si>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</si>
  <si>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</si>
  <si>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</si>
  <si>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</si>
  <si>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</si>
  <si>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</si>
  <si>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</si>
  <si>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</si>
  <si>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</si>
  <si>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</si>
  <si>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</si>
  <si>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</si>
  <si>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</si>
  <si>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</si>
  <si>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</si>
  <si>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</si>
  <si>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</si>
  <si>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</si>
  <si>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</si>
  <si>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</si>
  <si>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</si>
  <si>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</si>
  <si>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</si>
  <si>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</si>
  <si>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</si>
  <si>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</si>
  <si>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</si>
  <si>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</si>
  <si>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</si>
  <si>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</si>
  <si>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</si>
  <si>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</si>
  <si>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</si>
  <si>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</si>
  <si>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</si>
  <si>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</si>
  <si>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</si>
  <si>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</si>
  <si>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</si>
  <si>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</si>
  <si>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</si>
  <si>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</si>
  <si>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</si>
  <si>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</si>
  <si>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</si>
  <si>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</si>
  <si>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</si>
  <si>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</si>
  <si>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</si>
  <si>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</si>
  <si>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</si>
  <si>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</si>
  <si>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</si>
  <si>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</si>
  <si>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</si>
  <si>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</si>
  <si>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</si>
  <si>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</si>
  <si>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</si>
  <si>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</si>
  <si>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</si>
  <si>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</si>
  <si>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</si>
  <si>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</si>
  <si>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</si>
  <si>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</si>
  <si>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</si>
  <si>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</si>
  <si>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</si>
  <si>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</si>
  <si>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</si>
  <si>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</si>
  <si>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</si>
  <si>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</si>
  <si>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</si>
  <si>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</si>
  <si>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</si>
  <si>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</si>
  <si>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</si>
  <si>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</si>
  <si>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</si>
  <si>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</si>
  <si>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</si>
  <si>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</si>
  <si>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</si>
  <si>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</si>
  <si>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</si>
  <si>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</si>
  <si>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</si>
  <si>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</si>
  <si>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</si>
  <si>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</si>
  <si>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</si>
  <si>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</si>
  <si>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</si>
  <si>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</si>
  <si>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</si>
  <si>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</si>
  <si>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</si>
  <si>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</si>
  <si>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</si>
  <si>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</si>
  <si>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</si>
  <si>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</si>
  <si>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</si>
  <si>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</si>
  <si>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</si>
  <si>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</si>
  <si>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</si>
  <si>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</si>
  <si>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</si>
  <si>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</si>
  <si>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</si>
  <si>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</si>
  <si>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</si>
  <si>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</si>
  <si>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</si>
  <si>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</si>
  <si>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</si>
  <si>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</si>
  <si>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</si>
  <si>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</si>
  <si>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</si>
  <si>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</si>
  <si>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</si>
  <si>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</si>
  <si>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</si>
  <si>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</si>
  <si>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</si>
  <si>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</si>
  <si>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</si>
  <si>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</si>
  <si>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</si>
  <si>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</si>
  <si>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</si>
  <si>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</si>
  <si>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</si>
  <si>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</si>
  <si>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</si>
  <si>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</si>
  <si>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</si>
  <si>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</si>
  <si>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</si>
  <si>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</si>
  <si>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</si>
  <si>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</si>
  <si>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</si>
  <si>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</si>
  <si>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</si>
  <si>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</si>
  <si>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</si>
  <si>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</si>
  <si>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</si>
  <si>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</si>
  <si>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</si>
  <si>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</si>
  <si>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</si>
  <si>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</si>
  <si>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</si>
  <si>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</si>
  <si>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</si>
  <si>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</si>
  <si>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</si>
  <si>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</si>
  <si>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</si>
  <si>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</si>
  <si>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</si>
  <si>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</si>
  <si>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</si>
  <si>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</si>
  <si>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</si>
  <si>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</si>
  <si>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</si>
  <si>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</si>
  <si>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</si>
  <si>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</si>
  <si>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</si>
  <si>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</si>
  <si>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</si>
  <si>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</si>
  <si>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</si>
  <si>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</si>
  <si>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</si>
  <si>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</si>
  <si>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</si>
  <si>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</si>
  <si>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</si>
  <si>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</si>
  <si>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</si>
  <si>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</si>
  <si>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</si>
  <si>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</si>
  <si>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</si>
  <si>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</si>
  <si>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</si>
  <si>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</si>
  <si>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</si>
  <si>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</si>
  <si>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</si>
  <si>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</si>
  <si>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</si>
  <si>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</si>
  <si>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</si>
  <si>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</si>
  <si>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</si>
  <si>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</si>
  <si>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</si>
  <si>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</si>
  <si>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</si>
  <si>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</si>
  <si>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</si>
  <si>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</si>
  <si>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</si>
  <si>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</si>
  <si>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</si>
  <si>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</si>
  <si>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</si>
  <si>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</si>
  <si>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</si>
  <si>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</si>
  <si>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</si>
  <si>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</si>
  <si>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</si>
  <si>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</si>
  <si>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</si>
  <si>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</si>
  <si>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</si>
  <si>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</si>
  <si>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</si>
  <si>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</si>
  <si>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</si>
  <si>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</si>
  <si>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</si>
  <si>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</si>
  <si>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</si>
  <si>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</si>
  <si>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</si>
  <si>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</si>
  <si>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</si>
  <si>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</si>
  <si>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</si>
  <si>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</si>
  <si>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</si>
  <si>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</si>
  <si>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</si>
  <si>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</si>
  <si>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</si>
  <si>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</si>
  <si>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</si>
  <si>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</si>
  <si>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</si>
  <si>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</si>
  <si>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</si>
  <si>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</si>
  <si>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</si>
  <si>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</si>
  <si>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</si>
  <si>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</si>
  <si>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</si>
  <si>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</si>
  <si>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</si>
  <si>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</si>
  <si>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</si>
  <si>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</si>
  <si>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</si>
  <si>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</si>
  <si>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</si>
  <si>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</si>
  <si>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</si>
  <si>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</si>
  <si>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</si>
  <si>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</si>
  <si>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</si>
  <si>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</si>
  <si>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</si>
  <si>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</si>
  <si>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</si>
  <si>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</si>
  <si>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</si>
  <si>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</si>
  <si>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</si>
  <si>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</si>
  <si>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</si>
  <si>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</si>
  <si>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</si>
  <si>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</si>
  <si>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</si>
  <si>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</si>
  <si>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</si>
  <si>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</si>
  <si>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</si>
  <si>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</si>
  <si>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</si>
  <si>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</si>
  <si>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</si>
  <si>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</si>
  <si>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</si>
  <si>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</si>
  <si>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</si>
  <si>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</si>
  <si>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</si>
  <si>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</si>
  <si>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</si>
  <si>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</si>
  <si>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</si>
  <si>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</si>
  <si>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</si>
  <si>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</si>
  <si>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</si>
  <si>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</si>
  <si>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</si>
  <si>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</si>
  <si>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</si>
  <si>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</si>
  <si>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</si>
  <si>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</si>
  <si>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</si>
  <si>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</si>
  <si>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</si>
  <si>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</si>
  <si>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</si>
  <si>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</si>
  <si>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</si>
  <si>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</si>
  <si>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</si>
  <si>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</si>
  <si>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</si>
  <si>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</si>
  <si>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</si>
  <si>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</si>
  <si>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</si>
  <si>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</si>
  <si>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</si>
  <si>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</si>
  <si>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</si>
  <si>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</si>
  <si>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</si>
  <si>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</si>
  <si>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</si>
  <si>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</si>
  <si>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</si>
  <si>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</si>
  <si>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</si>
  <si>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</si>
  <si>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</si>
  <si>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</si>
  <si>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</si>
  <si>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</si>
  <si>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</si>
  <si>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</si>
  <si>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</si>
  <si>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</si>
  <si>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</si>
  <si>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</si>
  <si>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</si>
  <si>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</si>
  <si>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</si>
  <si>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</si>
  <si>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</si>
  <si>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</si>
  <si>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</si>
  <si>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</si>
  <si>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</si>
  <si>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</si>
  <si>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</si>
  <si>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</si>
  <si>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</si>
  <si>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</si>
  <si>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</si>
  <si>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</si>
  <si>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</si>
  <si>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</si>
  <si>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</si>
  <si>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</si>
  <si>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</si>
  <si>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</si>
  <si>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</si>
  <si>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</si>
  <si>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</si>
  <si>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</si>
  <si>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</si>
  <si>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</si>
  <si>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</si>
  <si>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</si>
  <si>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</si>
  <si>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</si>
  <si>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</si>
  <si>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</si>
  <si>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</si>
  <si>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</si>
  <si>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</si>
  <si>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</si>
  <si>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</si>
  <si>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</si>
  <si>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</si>
  <si>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</si>
  <si>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</si>
  <si>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</si>
  <si>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</si>
  <si>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</si>
  <si>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</si>
  <si>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</si>
  <si>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</si>
  <si>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</si>
  <si>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</si>
  <si>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</si>
  <si>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</si>
  <si>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</si>
  <si>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</si>
  <si>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</si>
  <si>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</si>
  <si>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</si>
  <si>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</si>
  <si>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</si>
  <si>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</si>
  <si>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</si>
  <si>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</si>
  <si>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</si>
  <si>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</si>
  <si>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</si>
  <si>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</si>
  <si>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</si>
  <si>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</si>
  <si>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</si>
  <si>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</si>
  <si>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</si>
  <si>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</si>
  <si>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</si>
  <si>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</si>
  <si>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</si>
  <si>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</si>
  <si>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</si>
  <si>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</si>
  <si>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</si>
  <si>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</si>
  <si>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</si>
  <si>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</si>
  <si>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</si>
  <si>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</si>
  <si>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</si>
  <si>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</si>
  <si>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</si>
  <si>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</si>
  <si>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</si>
  <si>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</si>
  <si>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</si>
  <si>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</si>
  <si>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</si>
  <si>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</si>
  <si>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</si>
  <si>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</si>
  <si>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</si>
  <si>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</si>
  <si>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</si>
  <si>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</si>
  <si>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</si>
  <si>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</si>
  <si>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</si>
  <si>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</si>
  <si>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</si>
  <si>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</si>
  <si>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</si>
  <si>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</si>
  <si>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</si>
  <si>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</si>
  <si>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</si>
  <si>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</si>
  <si>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</si>
  <si>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</si>
  <si>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</si>
  <si>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</si>
  <si>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</si>
  <si>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</si>
  <si>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</si>
  <si>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</si>
  <si>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</si>
  <si>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</si>
  <si>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</si>
  <si>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</si>
  <si>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</si>
  <si>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</si>
  <si>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</si>
  <si>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</si>
  <si>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</si>
  <si>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</si>
  <si>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</si>
  <si>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</si>
  <si>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</si>
  <si>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</si>
  <si>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</si>
  <si>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</si>
  <si>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</si>
  <si>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</si>
  <si>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</si>
  <si>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</si>
  <si>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</si>
  <si>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</si>
  <si>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</si>
  <si>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</si>
  <si>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</si>
  <si>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</si>
  <si>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</si>
  <si>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</si>
  <si>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</si>
  <si>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</si>
  <si>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</si>
  <si>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</si>
  <si>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</si>
  <si>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</si>
  <si>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</si>
  <si>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</si>
  <si>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</si>
  <si>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</si>
  <si>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</si>
  <si>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</si>
  <si>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</si>
  <si>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</si>
  <si>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</si>
  <si>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</si>
  <si>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</si>
  <si>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</si>
  <si>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</si>
  <si>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</si>
  <si>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</si>
  <si>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</si>
  <si>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</si>
  <si>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</si>
  <si>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</si>
  <si>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</si>
  <si>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</si>
  <si>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</si>
  <si>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</si>
  <si>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</si>
  <si>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</si>
  <si>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</si>
  <si>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</si>
  <si>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</si>
  <si>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</si>
  <si>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</si>
  <si>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</si>
  <si>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</si>
  <si>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</si>
  <si>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</si>
  <si>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</si>
  <si>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</si>
  <si>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</si>
  <si>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</si>
  <si>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</si>
  <si>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</si>
  <si>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</si>
  <si>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</si>
  <si>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</si>
  <si>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</si>
  <si>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</si>
  <si>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</si>
  <si>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</si>
  <si>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</si>
  <si>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</si>
  <si>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</si>
  <si>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</si>
  <si>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</si>
  <si>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</si>
  <si>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</si>
  <si>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</si>
  <si>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</si>
  <si>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</si>
  <si>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</si>
  <si>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</si>
  <si>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</si>
  <si>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</si>
  <si>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</si>
  <si>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</si>
  <si>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</si>
  <si>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</si>
  <si>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</si>
  <si>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</si>
  <si>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</si>
  <si>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</si>
  <si>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</si>
  <si>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</si>
  <si>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</si>
  <si>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</si>
  <si>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</si>
  <si>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</si>
  <si>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</si>
  <si>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</si>
  <si>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</si>
  <si>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</si>
  <si>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</si>
  <si>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</si>
  <si>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</si>
  <si>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</si>
  <si>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</si>
  <si>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</si>
  <si>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</si>
  <si>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</si>
  <si>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</si>
  <si>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</si>
  <si>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</si>
  <si>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</si>
  <si>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</si>
  <si>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</si>
  <si>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</si>
  <si>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</si>
  <si>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</si>
  <si>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</si>
  <si>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</si>
  <si>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</si>
  <si>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</si>
  <si>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</si>
  <si>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</si>
  <si>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</si>
  <si>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</si>
  <si>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</si>
  <si>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</si>
  <si>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</si>
  <si>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</si>
  <si>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</si>
  <si>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</si>
  <si>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</si>
  <si>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</si>
  <si>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</si>
  <si>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</si>
  <si>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</si>
  <si>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</si>
  <si>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</si>
  <si>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</si>
  <si>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</si>
  <si>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</si>
  <si>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</si>
  <si>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</si>
  <si>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</si>
  <si>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</si>
  <si>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</si>
  <si>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</si>
  <si>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</si>
  <si>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</si>
  <si>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</si>
  <si>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</si>
  <si>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</si>
  <si>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</si>
  <si>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</si>
  <si>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</si>
  <si>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</si>
  <si>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</si>
  <si>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</si>
  <si>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</si>
  <si>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</si>
  <si>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</si>
  <si>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</si>
  <si>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</si>
  <si>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</si>
  <si>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</si>
  <si>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</si>
  <si>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</si>
  <si>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</si>
  <si>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</si>
  <si>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</si>
  <si>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</si>
  <si>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</si>
  <si>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</si>
  <si>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</si>
  <si>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</si>
  <si>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</si>
  <si>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</si>
  <si>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</si>
  <si>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</si>
  <si>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</si>
  <si>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</si>
  <si>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</si>
  <si>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</si>
  <si>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</si>
  <si>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</si>
  <si>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</si>
  <si>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</si>
  <si>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</si>
  <si>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</si>
  <si>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</si>
  <si>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</si>
  <si>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</si>
  <si>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</si>
  <si>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</si>
  <si>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</si>
  <si>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</si>
  <si>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</si>
  <si>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</si>
  <si>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</si>
  <si>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</si>
  <si>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</si>
  <si>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</si>
  <si>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</si>
  <si>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</si>
  <si>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</si>
  <si>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</si>
  <si>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</si>
  <si>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</si>
  <si>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</si>
  <si>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</si>
  <si>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</si>
  <si>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</si>
  <si>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</si>
  <si>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</si>
  <si>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</si>
  <si>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</si>
  <si>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</si>
  <si>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</si>
  <si>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</si>
  <si>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</si>
  <si>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</si>
  <si>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</si>
  <si>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</si>
  <si>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</si>
  <si>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</si>
  <si>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</si>
  <si>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</si>
  <si>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</si>
  <si>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</si>
  <si>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</si>
  <si>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</si>
  <si>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</si>
  <si>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</si>
  <si>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</si>
  <si>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</si>
  <si>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</si>
  <si>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</si>
  <si>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</si>
  <si>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</si>
  <si>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</si>
  <si>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</si>
  <si>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</si>
  <si>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</si>
  <si>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</si>
  <si>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</si>
  <si>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</si>
  <si>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</si>
  <si>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</si>
  <si>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</si>
  <si>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</si>
  <si>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</si>
  <si>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</si>
  <si>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</si>
  <si>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</si>
  <si>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</si>
  <si>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</si>
  <si>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</si>
  <si>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</si>
  <si>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</si>
  <si>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</si>
  <si>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</si>
  <si>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</si>
  <si>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</si>
  <si>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</si>
  <si>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</si>
  <si>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</si>
  <si>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</si>
  <si>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</si>
  <si>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</si>
  <si>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</si>
  <si>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</si>
  <si>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</si>
  <si>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</si>
  <si>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</si>
  <si>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</si>
  <si>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</si>
  <si>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</si>
  <si>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</si>
  <si>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</si>
  <si>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</si>
  <si>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</si>
  <si>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</si>
  <si>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</si>
  <si>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</si>
  <si>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</si>
  <si>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</si>
  <si>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</si>
  <si>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</si>
  <si>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</si>
  <si>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</si>
  <si>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</si>
  <si>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</si>
  <si>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</si>
  <si>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</si>
  <si>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</si>
  <si>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</si>
  <si>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</si>
  <si>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</si>
  <si>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</si>
  <si>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</si>
  <si>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</si>
  <si>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</si>
  <si>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</si>
  <si>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</si>
  <si>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</si>
  <si>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</si>
  <si>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</si>
  <si>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</si>
  <si>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</si>
  <si>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</si>
  <si>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</si>
  <si>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</si>
  <si>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</si>
  <si>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</si>
  <si>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</si>
  <si>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</si>
  <si>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</si>
  <si>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</si>
  <si>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</si>
  <si>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</si>
  <si>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</si>
  <si>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</si>
  <si>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</si>
  <si>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</si>
  <si>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</si>
  <si>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</si>
  <si>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</si>
  <si>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</si>
  <si>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</si>
  <si>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</si>
  <si>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</si>
  <si>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</si>
  <si>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</si>
  <si>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</si>
  <si>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</si>
  <si>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</si>
  <si>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</si>
  <si>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</si>
  <si>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</si>
  <si>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</si>
  <si>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</si>
  <si>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</si>
  <si>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</si>
  <si>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</si>
  <si>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</si>
  <si>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</si>
  <si>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</si>
  <si>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</si>
  <si>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</si>
  <si>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</si>
  <si>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</si>
  <si>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</si>
  <si>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</si>
  <si>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</si>
  <si>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</si>
  <si>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</si>
  <si>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</si>
  <si>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</si>
  <si>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</si>
  <si>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</si>
  <si>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</si>
  <si>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</si>
  <si>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</si>
  <si>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</si>
  <si>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</si>
  <si>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</si>
  <si>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</si>
  <si>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</si>
  <si>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</si>
  <si>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</si>
  <si>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</si>
  <si>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</si>
  <si>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</si>
  <si>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</si>
  <si>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</si>
  <si>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</si>
  <si>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</si>
  <si>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</si>
  <si>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</si>
  <si>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</si>
  <si>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</si>
  <si>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</si>
  <si>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</si>
  <si>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</si>
  <si>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</si>
  <si>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</si>
  <si>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</si>
  <si>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</si>
  <si>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</si>
  <si>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</si>
  <si>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</si>
  <si>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</si>
  <si>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</si>
  <si>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</si>
  <si>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</si>
  <si>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</si>
  <si>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</si>
  <si>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</si>
  <si>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</si>
  <si>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</si>
  <si>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</si>
  <si>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</si>
  <si>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</si>
  <si>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</si>
  <si>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</si>
  <si>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</si>
  <si>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</si>
  <si>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</si>
  <si>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</si>
  <si>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</si>
  <si>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</si>
  <si>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</si>
  <si>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</si>
  <si>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</si>
  <si>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</si>
  <si>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</si>
  <si>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</si>
  <si>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</si>
  <si>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</si>
  <si>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</si>
  <si>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</si>
  <si>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</si>
  <si>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</si>
  <si>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</si>
  <si>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</si>
  <si>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</si>
  <si>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</si>
  <si>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</si>
  <si>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</si>
  <si>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</si>
  <si>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</si>
  <si>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</si>
  <si>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</si>
  <si>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</si>
  <si>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</si>
  <si>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</si>
  <si>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</si>
  <si>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</si>
  <si>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</si>
  <si>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</si>
  <si>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</si>
  <si>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</si>
  <si>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</si>
  <si>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</si>
  <si>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</si>
  <si>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</si>
  <si>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</si>
  <si>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</si>
  <si>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</si>
  <si>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</si>
  <si>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</si>
  <si>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</si>
  <si>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</si>
  <si>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</si>
  <si>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</si>
  <si>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</si>
  <si>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</si>
  <si>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</si>
  <si>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</si>
  <si>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</si>
  <si>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</si>
  <si>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</si>
  <si>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</si>
  <si>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</si>
  <si>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</si>
  <si>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</si>
  <si>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</si>
  <si>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</si>
  <si>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</si>
  <si>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</si>
  <si>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</si>
  <si>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</si>
  <si>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</si>
  <si>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</si>
  <si>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</si>
  <si>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</si>
  <si>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</si>
  <si>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</si>
  <si>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</si>
  <si>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</si>
  <si>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</si>
  <si>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</si>
  <si>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</si>
  <si>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</si>
  <si>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</si>
  <si>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</si>
  <si>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</si>
  <si>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</si>
  <si>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</si>
  <si>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</si>
  <si>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</si>
  <si>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</si>
  <si>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</si>
  <si>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</si>
  <si>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</si>
  <si>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</si>
  <si>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</si>
  <si>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</si>
  <si>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</si>
  <si>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</si>
  <si>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</si>
  <si>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</si>
  <si>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</si>
  <si>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</si>
  <si>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</si>
  <si>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</si>
  <si>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</si>
  <si>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</si>
  <si>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</si>
  <si>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</si>
  <si>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</si>
  <si>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</si>
  <si>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</si>
  <si>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</si>
  <si>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</si>
  <si>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</si>
  <si>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</si>
  <si>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</si>
  <si>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</si>
  <si>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</si>
  <si>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</si>
  <si>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</si>
  <si>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</si>
  <si>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</si>
  <si>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</si>
  <si>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</si>
  <si>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</si>
  <si>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</si>
  <si>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</si>
  <si>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</si>
  <si>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</si>
  <si>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</si>
  <si>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</si>
  <si>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</si>
  <si>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</si>
  <si>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</si>
  <si>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</si>
  <si>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</si>
  <si>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</si>
  <si>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</si>
  <si>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</si>
  <si>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</si>
  <si>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</si>
  <si>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</si>
  <si>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</si>
  <si>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</si>
  <si>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</si>
  <si>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</si>
  <si>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</si>
  <si>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</si>
  <si>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</si>
  <si>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</si>
  <si>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</si>
  <si>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</si>
  <si>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</si>
  <si>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</si>
  <si>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</si>
  <si>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</si>
  <si>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</si>
  <si>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</si>
  <si>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</si>
  <si>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</si>
  <si>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</si>
  <si>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</si>
  <si>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</si>
  <si>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</si>
  <si>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</si>
  <si>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</si>
  <si>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</si>
  <si>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</si>
  <si>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</si>
  <si>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</si>
  <si>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</si>
  <si>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</si>
  <si>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</si>
  <si>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</si>
  <si>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</si>
  <si>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</si>
  <si>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</si>
  <si>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</si>
  <si>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</si>
  <si>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</si>
  <si>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</si>
  <si>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</si>
  <si>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</si>
  <si>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</si>
  <si>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</si>
  <si>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</si>
  <si>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</si>
  <si>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</si>
  <si>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</si>
  <si>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</si>
  <si>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</si>
  <si>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</si>
  <si>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</si>
  <si>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</si>
  <si>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</si>
  <si>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</si>
  <si>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</si>
  <si>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</si>
  <si>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</si>
  <si>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</si>
  <si>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</si>
  <si>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</si>
  <si>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</si>
  <si>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</si>
  <si>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</si>
  <si>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</si>
  <si>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</si>
  <si>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</si>
  <si>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</si>
  <si>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</si>
  <si>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</si>
  <si>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</si>
  <si>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</si>
  <si>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</si>
  <si>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</si>
  <si>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</si>
  <si>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</si>
  <si>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</si>
  <si>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</si>
  <si>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</si>
  <si>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</si>
  <si>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</si>
  <si>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</si>
  <si>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</si>
  <si>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</si>
  <si>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</si>
  <si>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</si>
  <si>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</si>
  <si>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</si>
  <si>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</si>
  <si>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</si>
  <si>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</si>
  <si>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</si>
  <si>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</si>
  <si>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</si>
  <si>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</si>
  <si>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</si>
  <si>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</si>
  <si>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</si>
  <si>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</si>
  <si>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</si>
  <si>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</si>
  <si>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</si>
  <si>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</si>
  <si>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</si>
  <si>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</si>
  <si>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</si>
  <si>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</si>
  <si>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</si>
  <si>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</si>
  <si>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</si>
  <si>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</si>
  <si>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</si>
  <si>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</si>
  <si>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</si>
  <si>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</si>
  <si>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</si>
  <si>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</si>
  <si>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</si>
  <si>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</si>
  <si>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</si>
  <si>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</si>
  <si>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</si>
  <si>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</si>
  <si>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</si>
  <si>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</si>
  <si>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</si>
  <si>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</si>
  <si>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</si>
  <si>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</si>
  <si>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</si>
  <si>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</si>
  <si>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</si>
  <si>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</si>
  <si>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</si>
  <si>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</si>
  <si>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</si>
  <si>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</si>
  <si>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</si>
  <si>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</si>
  <si>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</si>
  <si>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</si>
  <si>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</si>
  <si>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</si>
  <si>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</si>
  <si>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</si>
  <si>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</si>
  <si>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</si>
  <si>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</si>
  <si>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</si>
  <si>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</si>
  <si>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</si>
  <si>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</si>
  <si>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</si>
  <si>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</si>
  <si>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</si>
  <si>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</si>
  <si>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</si>
  <si>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</si>
  <si>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</si>
  <si>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</si>
  <si>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</si>
  <si>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</si>
  <si>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</si>
  <si>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</si>
  <si>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</si>
  <si>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</si>
  <si>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</si>
  <si>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</si>
  <si>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</si>
  <si>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</si>
  <si>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</si>
  <si>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</si>
  <si>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</si>
  <si>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</si>
  <si>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</si>
  <si>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</si>
  <si>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</si>
  <si>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</si>
  <si>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</si>
  <si>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</si>
  <si>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</si>
  <si>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</si>
  <si>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</si>
  <si>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</si>
  <si>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</si>
  <si>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</si>
  <si>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</si>
  <si>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</si>
  <si>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</si>
  <si>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</si>
  <si>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</si>
  <si>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</si>
  <si>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</si>
  <si>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</si>
  <si>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</si>
  <si>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</si>
  <si>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</si>
  <si>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</si>
  <si>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</si>
  <si>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</si>
  <si>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</si>
  <si>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</si>
  <si>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</si>
  <si>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</si>
  <si>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</si>
  <si>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</si>
  <si>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</si>
  <si>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</si>
  <si>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</si>
  <si>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</si>
  <si>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</si>
  <si>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</si>
  <si>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</si>
  <si>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</si>
  <si>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</si>
  <si>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</si>
  <si>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</si>
  <si>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</si>
  <si>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</si>
  <si>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</si>
  <si>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</si>
  <si>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</si>
  <si>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</si>
  <si>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</si>
  <si>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</si>
  <si>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</si>
  <si>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</si>
  <si>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</si>
  <si>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</si>
  <si>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</si>
  <si>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</si>
  <si>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</si>
  <si>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</si>
  <si>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</si>
  <si>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</si>
  <si>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</si>
  <si>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</si>
  <si>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</si>
  <si>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</si>
  <si>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</si>
  <si>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</si>
  <si>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</si>
  <si>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</si>
  <si>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</si>
  <si>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</si>
  <si>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</si>
  <si>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</si>
  <si>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</si>
  <si>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</si>
  <si>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</si>
  <si>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</si>
  <si>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</si>
  <si>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</si>
  <si>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</si>
  <si>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</si>
  <si>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</si>
  <si>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</si>
  <si>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</si>
  <si>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</si>
  <si>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</si>
  <si>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</si>
  <si>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</si>
  <si>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</si>
  <si>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</si>
  <si>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</si>
  <si>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</si>
  <si>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</si>
  <si>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</si>
  <si>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</si>
  <si>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</si>
  <si>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</si>
  <si>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</si>
  <si>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</si>
  <si>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</si>
  <si>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</si>
  <si>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</si>
  <si>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</si>
  <si>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</si>
  <si>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</si>
  <si>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</si>
  <si>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</si>
  <si>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</si>
  <si>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</si>
  <si>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</si>
  <si>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</si>
  <si>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</si>
  <si>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</si>
  <si>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</si>
  <si>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</si>
  <si>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</si>
  <si>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</si>
  <si>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</si>
  <si>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</si>
  <si>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</si>
  <si>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</si>
  <si>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</si>
  <si>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</si>
  <si>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</si>
  <si>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</si>
  <si>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</si>
  <si>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</si>
  <si>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</si>
  <si>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</si>
  <si>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</si>
  <si>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</si>
  <si>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</si>
  <si>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</si>
  <si>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</si>
  <si>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</si>
  <si>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</si>
  <si>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</si>
  <si>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</si>
  <si>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</si>
  <si>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</si>
  <si>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</si>
  <si>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</si>
  <si>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</si>
  <si>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</si>
  <si>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</si>
  <si>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</si>
  <si>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</si>
  <si>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</si>
  <si>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</si>
  <si>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</si>
  <si>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</si>
  <si>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</si>
  <si>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</si>
  <si>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</si>
  <si>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</si>
  <si>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</si>
  <si>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</si>
  <si>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</si>
  <si>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</si>
  <si>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</si>
  <si>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</si>
  <si>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</si>
  <si>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</si>
  <si>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</si>
  <si>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</si>
  <si>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</si>
  <si>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</si>
  <si>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</si>
  <si>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</si>
  <si>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</si>
  <si>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</si>
  <si>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</si>
  <si>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</si>
  <si>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</si>
  <si>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</si>
  <si>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</si>
  <si>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</si>
  <si>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</si>
  <si>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</si>
  <si>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</si>
  <si>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</si>
  <si>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</si>
  <si>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</si>
  <si>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</si>
  <si>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</si>
  <si>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</si>
  <si>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</si>
  <si>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</si>
  <si>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</si>
  <si>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</si>
  <si>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</si>
  <si>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</si>
  <si>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</si>
  <si>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</si>
  <si>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</si>
  <si>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</si>
  <si>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</si>
  <si>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</si>
  <si>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</si>
  <si>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</si>
  <si>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</si>
  <si>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</si>
  <si>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</si>
  <si>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</si>
  <si>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</si>
  <si>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</si>
  <si>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</si>
  <si>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</si>
  <si>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</si>
  <si>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</si>
  <si>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</si>
  <si>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</si>
  <si>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</si>
  <si>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</si>
  <si>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</si>
  <si>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</si>
  <si>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</si>
  <si>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</si>
  <si>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</si>
  <si>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</si>
  <si>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</si>
  <si>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</si>
  <si>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</si>
  <si>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</si>
  <si>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</si>
  <si>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</si>
  <si>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</si>
  <si>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</si>
  <si>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</si>
  <si>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</si>
  <si>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</si>
  <si>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</si>
  <si>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</si>
  <si>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</si>
  <si>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</si>
  <si>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</si>
  <si>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</si>
  <si>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</si>
  <si>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</si>
  <si>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</si>
  <si>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</si>
  <si>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</si>
  <si>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</si>
  <si>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</si>
  <si>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</si>
  <si>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</si>
  <si>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</si>
  <si>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</si>
  <si>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</si>
  <si>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</si>
  <si>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</si>
  <si>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</si>
  <si>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</si>
  <si>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</si>
  <si>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</si>
  <si>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</si>
  <si>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</si>
  <si>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</si>
  <si>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</si>
  <si>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</si>
  <si>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</si>
  <si>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</si>
  <si>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</si>
  <si>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</si>
  <si>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</si>
  <si>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</si>
  <si>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</si>
  <si>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</si>
  <si>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</si>
  <si>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</si>
  <si>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</si>
  <si>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</si>
  <si>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</si>
  <si>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</si>
  <si>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</si>
  <si>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</si>
  <si>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</si>
  <si>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</si>
  <si>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</si>
  <si>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</si>
  <si>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</si>
  <si>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</si>
  <si>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</si>
  <si>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</si>
  <si>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</si>
  <si>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</si>
  <si>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</si>
  <si>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</si>
  <si>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</si>
  <si>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</si>
  <si>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</si>
  <si>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</si>
  <si>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</si>
  <si>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</si>
  <si>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</si>
  <si>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</si>
  <si>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</si>
  <si>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</si>
  <si>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</si>
  <si>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</si>
  <si>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</si>
  <si>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</si>
  <si>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</si>
  <si>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</si>
  <si>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</si>
  <si>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</si>
  <si>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</si>
  <si>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</si>
  <si>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</si>
  <si>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</si>
  <si>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</si>
  <si>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</si>
  <si>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</si>
  <si>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</si>
  <si>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</si>
  <si>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</si>
  <si>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</si>
  <si>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</si>
  <si>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</si>
  <si>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</si>
  <si>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</si>
  <si>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</si>
  <si>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</si>
  <si>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</si>
  <si>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</si>
  <si>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</si>
  <si>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</si>
  <si>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</si>
  <si>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</si>
  <si>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</si>
  <si>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</si>
  <si>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</si>
  <si>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</si>
  <si>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</si>
  <si>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</si>
  <si>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</si>
  <si>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</si>
  <si>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</si>
  <si>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</si>
  <si>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</si>
  <si>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</si>
  <si>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</si>
  <si>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</si>
  <si>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</si>
  <si>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</si>
  <si>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</si>
  <si>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</si>
  <si>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</si>
  <si>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</si>
  <si>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</si>
  <si>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</si>
  <si>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</si>
  <si>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</si>
  <si>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</si>
  <si>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</si>
  <si>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</si>
  <si>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</si>
  <si>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</si>
  <si>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</si>
  <si>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</si>
  <si>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</si>
  <si>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</si>
  <si>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</si>
  <si>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</si>
  <si>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</si>
  <si>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</si>
  <si>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</si>
  <si>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</si>
  <si>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</si>
  <si>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</si>
  <si>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</si>
  <si>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</si>
  <si>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</si>
  <si>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</si>
  <si>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</si>
  <si>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</si>
  <si>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</si>
  <si>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</si>
  <si>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</si>
  <si>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</si>
  <si>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</si>
  <si>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</si>
  <si>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</si>
  <si>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</si>
  <si>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</si>
  <si>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</si>
  <si>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</si>
  <si>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</si>
  <si>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</si>
  <si>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</si>
  <si>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</si>
  <si>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</si>
  <si>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</si>
  <si>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</si>
  <si>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</si>
  <si>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</si>
  <si>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</si>
  <si>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</si>
  <si>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</si>
  <si>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</si>
  <si>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</si>
  <si>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</si>
  <si>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</si>
  <si>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</si>
  <si>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</si>
  <si>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</si>
  <si>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</si>
  <si>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</si>
  <si>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</si>
  <si>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</si>
  <si>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</si>
  <si>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</si>
  <si>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</si>
  <si>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</si>
  <si>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</si>
  <si>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</si>
  <si>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</si>
  <si>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</si>
  <si>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</si>
  <si>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</si>
  <si>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</si>
  <si>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</si>
  <si>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</si>
  <si>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</si>
  <si>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</si>
  <si>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</si>
  <si>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</si>
  <si>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</si>
  <si>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</si>
  <si>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</si>
  <si>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</si>
  <si>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</si>
  <si>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</si>
  <si>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</si>
  <si>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</si>
  <si>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</si>
  <si>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</si>
  <si>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</si>
  <si>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</si>
  <si>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</si>
  <si>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</si>
  <si>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</si>
  <si>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</si>
  <si>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</si>
  <si>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</si>
  <si>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</si>
  <si>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</si>
  <si>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</si>
  <si>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</si>
  <si>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</si>
  <si>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</si>
  <si>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</si>
  <si>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</si>
  <si>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</si>
  <si>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</si>
  <si>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</si>
  <si>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</si>
  <si>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</si>
  <si>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</si>
  <si>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</si>
  <si>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</si>
  <si>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</si>
  <si>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</si>
  <si>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</si>
  <si>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</si>
  <si>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</si>
  <si>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</si>
  <si>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</si>
  <si>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</si>
  <si>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</si>
  <si>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</si>
  <si>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</si>
  <si>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</si>
  <si>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</si>
  <si>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</si>
  <si>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</si>
  <si>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</si>
  <si>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</si>
  <si>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</si>
  <si>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</si>
  <si>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</si>
  <si>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</si>
  <si>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</si>
  <si>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</si>
  <si>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</si>
  <si>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</si>
  <si>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</si>
  <si>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</si>
  <si>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</si>
  <si>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</si>
  <si>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</si>
  <si>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</si>
  <si>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</si>
  <si>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</si>
  <si>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</si>
  <si>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</si>
  <si>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</si>
  <si>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</si>
  <si>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</si>
  <si>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</si>
  <si>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</si>
  <si>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</si>
  <si>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</si>
  <si>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</si>
  <si>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</si>
  <si>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</si>
  <si>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</si>
  <si>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</si>
  <si>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</si>
  <si>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</si>
  <si>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</si>
  <si>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</si>
  <si>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</si>
  <si>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</si>
  <si>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</si>
  <si>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</si>
  <si>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</si>
  <si>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</si>
  <si>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</si>
  <si>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</si>
  <si>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</si>
  <si>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</si>
  <si>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</si>
  <si>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</si>
  <si>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</si>
  <si>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</si>
  <si>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</si>
  <si>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</si>
  <si>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</si>
  <si>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</si>
  <si>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</si>
  <si>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</si>
  <si>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</si>
  <si>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</si>
  <si>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</si>
  <si>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</si>
  <si>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</si>
  <si>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</si>
  <si>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</si>
  <si>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</si>
  <si>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</si>
  <si>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</si>
  <si>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</si>
  <si>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</si>
  <si>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</si>
  <si>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</si>
  <si>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</si>
  <si>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</si>
  <si>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</si>
  <si>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</si>
  <si>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</si>
  <si>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</si>
  <si>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</si>
  <si>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</si>
  <si>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</si>
  <si>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</si>
  <si>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</si>
  <si>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</si>
  <si>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</si>
  <si>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</si>
  <si>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</si>
  <si>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</si>
  <si>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</si>
  <si>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</si>
  <si>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</si>
  <si>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</si>
  <si>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</si>
  <si>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</si>
  <si>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</si>
  <si>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</si>
  <si>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</si>
  <si>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</si>
  <si>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</si>
  <si>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</si>
  <si>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</si>
  <si>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</si>
  <si>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</si>
  <si>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</si>
  <si>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</si>
  <si>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</si>
  <si>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</si>
  <si>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</si>
  <si>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</si>
  <si>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</si>
  <si>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</si>
  <si>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</si>
  <si>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</si>
  <si>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</si>
  <si>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</si>
  <si>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</si>
  <si>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</si>
  <si>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</si>
  <si>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</si>
  <si>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</si>
  <si>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</si>
  <si>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</si>
  <si>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</si>
  <si>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</si>
  <si>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</si>
  <si>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</si>
  <si>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</si>
  <si>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</si>
  <si>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</si>
  <si>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</si>
  <si>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</si>
  <si>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</si>
  <si>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</si>
  <si>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</si>
  <si>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</si>
  <si>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</si>
  <si>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</si>
  <si>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</si>
  <si>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</si>
  <si>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</si>
  <si>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</si>
  <si>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</si>
  <si>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</si>
  <si>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</si>
  <si>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</si>
  <si>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</si>
  <si>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</si>
  <si>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</si>
  <si>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</si>
  <si>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</si>
  <si>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</si>
  <si>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</si>
  <si>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</si>
  <si>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</si>
  <si>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</si>
  <si>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</si>
  <si>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</si>
  <si>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</si>
  <si>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</si>
  <si>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</si>
  <si>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</si>
  <si>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</si>
  <si>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</si>
  <si>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</si>
  <si>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</si>
  <si>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</si>
  <si>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</si>
  <si>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</si>
  <si>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</si>
  <si>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</si>
  <si>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</si>
  <si>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</si>
  <si>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</si>
  <si>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</si>
  <si>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</si>
  <si>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</si>
  <si>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</si>
  <si>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</si>
  <si>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</si>
  <si>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</si>
  <si>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</si>
  <si>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</si>
  <si>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</si>
  <si>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</si>
  <si>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</si>
  <si>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</si>
  <si>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</si>
  <si>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</si>
  <si>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</si>
  <si>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</si>
  <si>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</si>
  <si>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</si>
  <si>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</si>
  <si>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</si>
  <si>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</si>
  <si>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</si>
  <si>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</si>
  <si>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</si>
  <si>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</si>
  <si>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</si>
  <si>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</si>
  <si>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</si>
  <si>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</si>
  <si>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</si>
  <si>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</si>
  <si>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</si>
  <si>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</si>
  <si>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</si>
  <si>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</si>
  <si>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</si>
  <si>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</si>
  <si>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</si>
  <si>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</si>
  <si>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</si>
  <si>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</si>
  <si>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</si>
  <si>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</si>
  <si>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</si>
  <si>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</si>
  <si>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</si>
  <si>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</si>
  <si>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</si>
  <si>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</si>
  <si>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</si>
  <si>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</si>
  <si>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</si>
  <si>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</si>
  <si>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</si>
  <si>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</si>
  <si>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</si>
  <si>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</si>
  <si>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</si>
  <si>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</si>
  <si>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</si>
  <si>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</si>
  <si>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</si>
  <si>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</si>
  <si>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</si>
  <si>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</si>
  <si>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</si>
  <si>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</si>
  <si>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</si>
  <si>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</si>
  <si>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</si>
  <si>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</si>
  <si>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</si>
  <si>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</si>
  <si>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</si>
  <si>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</si>
  <si>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</si>
  <si>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</si>
  <si>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</si>
  <si>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</si>
  <si>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</si>
  <si>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</si>
  <si>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</si>
  <si>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</si>
  <si>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</si>
  <si>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</si>
  <si>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</si>
  <si>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</si>
  <si>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</si>
  <si>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</si>
  <si>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</si>
  <si>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</si>
  <si>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</si>
  <si>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</si>
  <si>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</si>
  <si>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</si>
  <si>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</si>
  <si>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</si>
  <si>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</si>
  <si>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</si>
  <si>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</si>
  <si>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</si>
  <si>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</si>
  <si>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</si>
  <si>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</si>
  <si>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</si>
  <si>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</si>
  <si>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</si>
  <si>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</si>
  <si>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</si>
  <si>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</si>
  <si>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</si>
  <si>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</si>
  <si>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</si>
  <si>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</si>
  <si>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</si>
  <si>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</si>
  <si>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</si>
  <si>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</si>
  <si>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</si>
  <si>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</si>
  <si>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</si>
  <si>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</si>
  <si>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</si>
  <si>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</si>
  <si>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</si>
  <si>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</si>
  <si>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</si>
  <si>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</si>
  <si>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</si>
  <si>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</si>
  <si>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</si>
  <si>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</si>
  <si>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</si>
  <si>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</si>
  <si>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</si>
  <si>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</si>
  <si>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</si>
  <si>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</si>
  <si>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</si>
  <si>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</si>
  <si>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</si>
  <si>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</si>
  <si>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</si>
  <si>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</si>
  <si>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</si>
  <si>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</si>
  <si>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</si>
  <si>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</si>
  <si>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</si>
  <si>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</si>
  <si>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</si>
  <si>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</si>
  <si>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</si>
  <si>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</si>
  <si>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</si>
  <si>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</si>
  <si>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</si>
  <si>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</si>
  <si>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</si>
  <si>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</si>
  <si>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</si>
  <si>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</si>
  <si>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</si>
  <si>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</si>
  <si>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</si>
  <si>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</si>
  <si>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</si>
  <si>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</si>
  <si>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</si>
  <si>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</si>
  <si>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</si>
  <si>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</si>
  <si>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</si>
  <si>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</si>
  <si>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</si>
  <si>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</si>
  <si>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</si>
  <si>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</si>
  <si>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</si>
  <si>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</si>
  <si>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</si>
  <si>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</si>
  <si>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</si>
  <si>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</si>
  <si>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</si>
  <si>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</si>
  <si>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</si>
  <si>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</si>
  <si>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</si>
  <si>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</si>
  <si>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</si>
  <si>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</si>
  <si>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</si>
  <si>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</si>
  <si>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</si>
  <si>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</si>
  <si>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</si>
  <si>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</si>
  <si>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</si>
  <si>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</si>
  <si>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</si>
  <si>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</si>
  <si>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</si>
  <si>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</si>
  <si>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</si>
  <si>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</si>
  <si>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</si>
  <si>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</si>
  <si>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</si>
  <si>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</si>
  <si>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</si>
  <si>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</si>
  <si>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</si>
  <si>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</si>
  <si>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</si>
  <si>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</si>
  <si>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</si>
  <si>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</si>
  <si>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</si>
  <si>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</si>
  <si>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</si>
  <si>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</si>
  <si>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</si>
  <si>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</si>
  <si>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</si>
  <si>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</si>
  <si>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</si>
  <si>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</si>
  <si>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</si>
  <si>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</si>
  <si>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</si>
  <si>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</si>
  <si>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</si>
  <si>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</si>
  <si>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</si>
  <si>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</si>
  <si>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</si>
  <si>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</si>
  <si>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</si>
  <si>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</si>
  <si>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</si>
  <si>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</si>
  <si>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</si>
  <si>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</si>
  <si>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</si>
  <si>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</si>
  <si>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</si>
  <si>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</si>
  <si>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</si>
  <si>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</si>
  <si>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</si>
  <si>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</si>
  <si>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</si>
  <si>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</si>
  <si>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</si>
  <si>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</si>
  <si>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</si>
  <si>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</si>
  <si>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</si>
  <si>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</si>
  <si>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</si>
  <si>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</si>
  <si>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</si>
  <si>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</si>
  <si>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</si>
  <si>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</si>
  <si>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</si>
  <si>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</si>
  <si>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</si>
  <si>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</si>
  <si>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</si>
  <si>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</si>
  <si>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</si>
  <si>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</si>
  <si>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</si>
  <si>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</si>
  <si>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</si>
  <si>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</si>
  <si>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</si>
  <si>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</si>
  <si>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</si>
  <si>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</si>
  <si>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</si>
  <si>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</si>
  <si>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</si>
  <si>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</si>
  <si>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</si>
  <si>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</si>
  <si>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</si>
  <si>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</si>
  <si>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</si>
  <si>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</si>
  <si>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</si>
  <si>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</si>
  <si>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</si>
  <si>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</si>
  <si>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</si>
  <si>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</si>
  <si>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</si>
  <si>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</si>
  <si>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</si>
  <si>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</si>
  <si>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</si>
  <si>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</si>
  <si>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</si>
  <si>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</si>
  <si>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</si>
  <si>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</si>
  <si>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</si>
  <si>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</si>
  <si>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</si>
  <si>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</si>
  <si>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</si>
  <si>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</si>
  <si>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</si>
  <si>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</si>
  <si>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</si>
  <si>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</si>
  <si>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</si>
  <si>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</si>
  <si>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</si>
  <si>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</si>
  <si>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</si>
  <si>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</si>
  <si>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</si>
  <si>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</si>
  <si>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</si>
  <si>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</si>
  <si>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</si>
  <si>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</si>
  <si>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</si>
  <si>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</si>
  <si>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</si>
  <si>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</si>
  <si>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</si>
  <si>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</si>
  <si>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</si>
  <si>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</si>
  <si>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</si>
  <si>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</si>
  <si>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</si>
  <si>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</si>
  <si>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</si>
  <si>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</si>
  <si>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</si>
  <si>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</si>
  <si>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</si>
  <si>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</si>
  <si>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</si>
  <si>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</si>
  <si>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</si>
  <si>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</si>
  <si>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</si>
  <si>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</si>
  <si>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</si>
  <si>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</si>
  <si>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</si>
  <si>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</si>
  <si>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</si>
  <si>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</si>
  <si>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</si>
  <si>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</si>
  <si>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</si>
  <si>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</si>
  <si>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</si>
  <si>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</si>
  <si>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</si>
  <si>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</si>
  <si>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</si>
  <si>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</si>
  <si>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</si>
  <si>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</si>
  <si>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</si>
  <si>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</si>
  <si>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</si>
  <si>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</si>
  <si>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</si>
  <si>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</si>
  <si>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</si>
  <si>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</si>
  <si>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</si>
  <si>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</si>
  <si>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</si>
  <si>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</si>
  <si>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</si>
  <si>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</si>
  <si>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</si>
  <si>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</si>
  <si>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</si>
  <si>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</si>
  <si>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</si>
  <si>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</si>
  <si>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</si>
  <si>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</si>
  <si>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</si>
  <si>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</si>
  <si>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</si>
  <si>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</si>
  <si>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</si>
  <si>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</si>
  <si>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</si>
  <si>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</si>
  <si>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</si>
  <si>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</si>
  <si>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</si>
  <si>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</si>
  <si>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</si>
  <si>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</si>
  <si>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</si>
  <si>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</si>
  <si>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</si>
  <si>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</si>
  <si>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</si>
  <si>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</si>
  <si>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</si>
  <si>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</si>
  <si>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</si>
  <si>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</si>
  <si>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</si>
  <si>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</si>
  <si>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</si>
  <si>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</si>
  <si>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</si>
  <si>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</si>
  <si>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</si>
  <si>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</si>
  <si>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</si>
  <si>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</si>
  <si>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</si>
  <si>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</si>
  <si>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</si>
  <si>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</si>
  <si>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</si>
  <si>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</si>
  <si>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</si>
  <si>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</si>
  <si>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</si>
  <si>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</si>
  <si>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</si>
  <si>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</si>
  <si>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</si>
  <si>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</si>
  <si>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</si>
  <si>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</si>
  <si>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</si>
  <si>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</si>
  <si>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</si>
  <si>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</si>
  <si>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</si>
  <si>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</si>
  <si>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</si>
  <si>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</si>
  <si>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</si>
  <si>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</si>
  <si>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</si>
  <si>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</si>
  <si>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</si>
  <si>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</si>
  <si>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</si>
  <si>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</si>
  <si>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</si>
  <si>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</si>
  <si>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</si>
  <si>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</si>
  <si>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</si>
  <si>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</si>
  <si>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</si>
  <si>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</si>
  <si>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</si>
  <si>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</si>
  <si>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</si>
  <si>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</si>
  <si>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</si>
  <si>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</si>
  <si>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</si>
  <si>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</si>
  <si>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</si>
  <si>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</si>
  <si>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</si>
  <si>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</si>
  <si>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</si>
  <si>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</si>
  <si>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</si>
  <si>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</si>
  <si>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</si>
  <si>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</si>
  <si>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</si>
  <si>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</si>
  <si>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</si>
  <si>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</si>
  <si>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</si>
  <si>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</si>
  <si>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</si>
  <si>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</si>
  <si>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</si>
  <si>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</si>
  <si>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</si>
  <si>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</si>
  <si>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</si>
  <si>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</si>
  <si>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</si>
  <si>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</si>
  <si>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</si>
  <si>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</si>
  <si>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</si>
  <si>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</si>
  <si>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</si>
  <si>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</si>
  <si>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</si>
  <si>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</si>
  <si>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</si>
  <si>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</si>
  <si>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</si>
  <si>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</si>
  <si>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</si>
  <si>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</si>
  <si>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</si>
  <si>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</si>
  <si>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</si>
  <si>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</si>
  <si>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</si>
  <si>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</si>
  <si>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</si>
  <si>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</si>
  <si>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</si>
  <si>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</si>
  <si>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</si>
  <si>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</si>
  <si>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</si>
  <si>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</si>
  <si>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</si>
  <si>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</si>
  <si>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</si>
  <si>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</si>
  <si>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</si>
  <si>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</si>
  <si>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</si>
  <si>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</si>
  <si>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</si>
  <si>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</si>
  <si>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</si>
  <si>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</si>
  <si>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</si>
  <si>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</si>
  <si>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</si>
  <si>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</si>
  <si>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</si>
  <si>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</si>
  <si>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</si>
  <si>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</si>
  <si>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</si>
  <si>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</si>
  <si>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</si>
  <si>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</si>
  <si>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</si>
  <si>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</si>
  <si>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</si>
  <si>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</si>
  <si>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</si>
  <si>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</si>
  <si>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</si>
  <si>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</si>
  <si>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</si>
  <si>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</si>
  <si>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</si>
  <si>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</si>
  <si>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</si>
  <si>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</si>
  <si>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</si>
  <si>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</si>
  <si>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</si>
  <si>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</si>
  <si>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</si>
  <si>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</si>
  <si>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</si>
  <si>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</si>
  <si>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</si>
  <si>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</si>
  <si>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</si>
  <si>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</si>
  <si>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</si>
  <si>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</si>
  <si>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</si>
  <si>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</si>
  <si>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</si>
  <si>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</si>
  <si>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</si>
  <si>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</si>
  <si>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</si>
  <si>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</si>
  <si>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</si>
  <si>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</si>
  <si>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</si>
  <si>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</si>
  <si>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</si>
  <si>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</si>
  <si>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</si>
  <si>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</si>
  <si>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</si>
  <si>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</si>
  <si>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</si>
  <si>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</si>
  <si>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</si>
  <si>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</si>
  <si>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</si>
  <si>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</si>
  <si>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</si>
  <si>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</si>
  <si>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</si>
  <si>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</si>
  <si>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</si>
  <si>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</si>
  <si>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</si>
  <si>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</si>
  <si>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</si>
  <si>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</si>
  <si>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</si>
  <si>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</si>
  <si>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</si>
  <si>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</si>
  <si>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</si>
  <si>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</si>
  <si>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</si>
  <si>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</si>
  <si>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</si>
  <si>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</si>
  <si>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</si>
  <si>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</si>
  <si>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</si>
  <si>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</si>
  <si>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</si>
  <si>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</si>
  <si>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</si>
  <si>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</si>
  <si>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</si>
  <si>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</si>
  <si>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</si>
  <si>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</si>
  <si>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</si>
  <si>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</si>
  <si>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</si>
  <si>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</si>
  <si>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</si>
  <si>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</si>
  <si>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</si>
  <si>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</si>
  <si>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</si>
  <si>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</si>
  <si>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</si>
  <si>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</si>
  <si>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</si>
  <si>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</si>
  <si>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</si>
  <si>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</si>
  <si>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</si>
  <si>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</si>
  <si>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</si>
  <si>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</si>
  <si>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</si>
  <si>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</si>
  <si>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</si>
  <si>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</si>
  <si>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</si>
  <si>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</si>
  <si>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</si>
  <si>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</si>
  <si>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</si>
  <si>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</si>
  <si>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</si>
  <si>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</si>
  <si>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</si>
  <si>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</si>
  <si>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</si>
  <si>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</si>
  <si>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</si>
  <si>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</si>
  <si>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</si>
  <si>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</si>
  <si>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</si>
  <si>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</si>
  <si>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</si>
  <si>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</si>
  <si>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</si>
  <si>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</si>
  <si>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</si>
  <si>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</si>
  <si>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</si>
  <si>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</si>
  <si>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</si>
  <si>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</si>
  <si>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</si>
  <si>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</si>
  <si>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</si>
  <si>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</si>
  <si>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</si>
  <si>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</si>
  <si>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</si>
  <si>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</si>
  <si>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</si>
  <si>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</si>
  <si>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</si>
  <si>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</si>
  <si>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</si>
  <si>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</si>
  <si>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</si>
  <si>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</si>
  <si>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</si>
  <si>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</si>
  <si>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</si>
  <si>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</si>
  <si>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</si>
  <si>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</si>
  <si>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</si>
  <si>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</si>
  <si>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</si>
  <si>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</si>
  <si>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</si>
  <si>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</si>
  <si>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</si>
  <si>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</si>
  <si>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</si>
  <si>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</si>
  <si>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</si>
  <si>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</si>
  <si>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</si>
  <si>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</si>
  <si>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</si>
  <si>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</si>
  <si>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</si>
  <si>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</si>
  <si>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</si>
  <si>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</si>
  <si>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</si>
  <si>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</si>
  <si>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</si>
  <si>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</si>
  <si>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</si>
  <si>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</si>
  <si>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</si>
  <si>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</si>
  <si>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</si>
  <si>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</si>
  <si>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</si>
  <si>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</si>
  <si>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</si>
  <si>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</si>
  <si>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</si>
  <si>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</si>
  <si>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</si>
  <si>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</si>
  <si>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</si>
  <si>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</si>
  <si>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</si>
  <si>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</si>
  <si>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</si>
  <si>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</si>
  <si>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</si>
  <si>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</si>
  <si>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</si>
  <si>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</si>
  <si>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</si>
  <si>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</si>
  <si>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</si>
  <si>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</si>
  <si>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</si>
  <si>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</si>
  <si>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</si>
  <si>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</si>
  <si>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</si>
  <si>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</si>
  <si>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</si>
  <si>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</si>
  <si>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</si>
  <si>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</si>
  <si>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</si>
  <si>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</si>
  <si>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</si>
  <si>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</si>
  <si>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</si>
  <si>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</si>
  <si>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</si>
  <si>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</si>
  <si>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</si>
  <si>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</si>
  <si>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</si>
  <si>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</si>
  <si>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</si>
  <si>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</si>
  <si>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</si>
  <si>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</si>
  <si>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</si>
  <si>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</si>
  <si>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</si>
  <si>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</si>
  <si>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</si>
  <si>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</si>
  <si>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</si>
  <si>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</si>
  <si>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</si>
  <si>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</si>
  <si>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</si>
  <si>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</si>
  <si>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</si>
  <si>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</si>
  <si>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</si>
  <si>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</si>
  <si>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</si>
  <si>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</si>
  <si>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</si>
  <si>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</si>
  <si>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</si>
  <si>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</si>
  <si>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</si>
  <si>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</si>
  <si>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</si>
  <si>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</si>
  <si>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</si>
  <si>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</si>
  <si>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</si>
  <si>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</si>
  <si>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</si>
  <si>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</si>
  <si>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</si>
  <si>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</si>
  <si>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</si>
  <si>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</si>
  <si>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</si>
  <si>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</si>
  <si>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</si>
  <si>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</si>
  <si>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</si>
  <si>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</si>
  <si>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</si>
  <si>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</si>
  <si>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</si>
  <si>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</si>
  <si>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</si>
  <si>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</si>
  <si>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</si>
  <si>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</si>
  <si>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</si>
  <si>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</si>
  <si>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</si>
  <si>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</si>
  <si>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</si>
  <si>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</si>
  <si>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</si>
  <si>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</si>
  <si>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</si>
  <si>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</si>
  <si>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</si>
  <si>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</si>
  <si>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</si>
  <si>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</si>
  <si>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</si>
  <si>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</si>
  <si>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</si>
  <si>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</si>
  <si>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</si>
  <si>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</si>
  <si>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</si>
  <si>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</si>
  <si>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</si>
  <si>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</si>
  <si>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</si>
  <si>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</si>
  <si>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</si>
  <si>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</si>
  <si>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</si>
  <si>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</si>
  <si>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</si>
  <si>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</si>
  <si>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</si>
  <si>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</si>
  <si>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</si>
  <si>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</si>
  <si>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</si>
  <si>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</si>
  <si>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</si>
  <si>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</si>
  <si>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</si>
  <si>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</si>
  <si>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</si>
  <si>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</si>
  <si>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</si>
  <si>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</si>
  <si>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</si>
  <si>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</si>
  <si>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</si>
  <si>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</si>
  <si>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</si>
  <si>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</si>
  <si>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</si>
  <si>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</si>
  <si>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</si>
  <si>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</si>
  <si>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</si>
  <si>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</si>
  <si>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</si>
  <si>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</si>
  <si>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</si>
  <si>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</si>
  <si>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</si>
  <si>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</si>
  <si>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</si>
  <si>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</si>
  <si>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</si>
  <si>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</si>
  <si>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</si>
  <si>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</si>
  <si>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</si>
  <si>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</si>
  <si>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</si>
  <si>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</si>
  <si>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</si>
  <si>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</si>
  <si>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</si>
  <si>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</si>
  <si>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</si>
  <si>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</si>
  <si>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</si>
  <si>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</si>
  <si>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</si>
  <si>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</si>
  <si>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</si>
  <si>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</si>
  <si>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</si>
  <si>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</si>
  <si>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</si>
  <si>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</si>
  <si>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</si>
  <si>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</si>
  <si>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</si>
  <si>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</si>
  <si>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</si>
  <si>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</si>
  <si>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</si>
  <si>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</si>
  <si>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</si>
  <si>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</si>
  <si>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</si>
  <si>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</si>
  <si>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</si>
  <si>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</si>
  <si>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</si>
  <si>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</si>
  <si>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</si>
  <si>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</si>
  <si>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</si>
  <si>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</si>
  <si>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</si>
  <si>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</si>
  <si>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</si>
  <si>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</si>
  <si>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</si>
  <si>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</si>
  <si>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</si>
  <si>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</si>
  <si>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</si>
  <si>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</si>
  <si>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</si>
  <si>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</si>
  <si>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</si>
  <si>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</si>
  <si>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</si>
  <si>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</si>
  <si>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</si>
  <si>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</si>
  <si>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</si>
  <si>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</si>
  <si>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</si>
  <si>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</si>
  <si>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</si>
  <si>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</si>
  <si>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</si>
  <si>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</si>
  <si>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</si>
  <si>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</si>
  <si>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</si>
  <si>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</si>
  <si>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</si>
  <si>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</si>
  <si>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</si>
  <si>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</si>
  <si>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</si>
  <si>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</si>
  <si>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</si>
  <si>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</si>
  <si>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</si>
  <si>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</si>
  <si>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</si>
  <si>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</si>
  <si>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</si>
  <si>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</si>
  <si>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</si>
  <si>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</si>
  <si>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</si>
  <si>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</si>
  <si>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</si>
  <si>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</si>
  <si>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</si>
  <si>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</si>
  <si>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</si>
  <si>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</si>
  <si>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</si>
  <si>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</si>
  <si>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</si>
  <si>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</si>
  <si>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</si>
  <si>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</si>
  <si>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</si>
  <si>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</si>
  <si>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</si>
  <si>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</si>
  <si>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</si>
  <si>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</si>
  <si>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</si>
  <si>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</si>
  <si>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</si>
  <si>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</si>
  <si>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</si>
  <si>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</si>
  <si>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</si>
  <si>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</si>
  <si>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</si>
  <si>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</si>
  <si>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</si>
  <si>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</si>
  <si>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</si>
  <si>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</si>
  <si>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</si>
  <si>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</si>
  <si>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</si>
  <si>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</si>
  <si>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</si>
  <si>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</si>
  <si>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</si>
  <si>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</si>
  <si>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</si>
  <si>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</si>
  <si>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</si>
  <si>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</si>
  <si>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</si>
  <si>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</si>
  <si>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</si>
  <si>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</si>
  <si>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</si>
  <si>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</si>
  <si>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</si>
  <si>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</si>
  <si>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</si>
  <si>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</si>
  <si>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</si>
  <si>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</si>
  <si>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</si>
  <si>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</si>
  <si>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</si>
  <si>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</si>
  <si>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</si>
  <si>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</si>
  <si>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</si>
  <si>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</si>
  <si>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</si>
  <si>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</si>
  <si>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</si>
  <si>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</si>
  <si>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</si>
  <si>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</si>
  <si>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</si>
  <si>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</si>
  <si>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</si>
  <si>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</si>
  <si>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</si>
  <si>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</si>
  <si>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</si>
  <si>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</si>
  <si>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</si>
  <si>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</si>
  <si>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</si>
  <si>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</si>
  <si>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</si>
  <si>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</si>
  <si>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</si>
  <si>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</si>
  <si>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</si>
  <si>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</si>
  <si>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</si>
  <si>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</si>
  <si>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</si>
  <si>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</si>
  <si>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</si>
  <si>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</si>
  <si>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</si>
  <si>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</si>
  <si>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</si>
  <si>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</si>
  <si>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</si>
  <si>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</si>
  <si>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</si>
  <si>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</si>
  <si>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</si>
  <si>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</si>
  <si>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</si>
  <si>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</si>
  <si>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</si>
  <si>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</si>
  <si>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</si>
  <si>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</si>
  <si>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</si>
  <si>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</si>
  <si>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</si>
  <si>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</si>
  <si>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</si>
  <si>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</si>
  <si>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</si>
  <si>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</si>
  <si>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</si>
  <si>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</si>
  <si>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</si>
  <si>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</si>
  <si>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</si>
  <si>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</si>
  <si>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</si>
  <si>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</si>
  <si>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</si>
  <si>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</si>
  <si>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</si>
  <si>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</si>
  <si>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</si>
  <si>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</si>
  <si>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</si>
  <si>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</si>
  <si>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</si>
  <si>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</si>
  <si>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</si>
  <si>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</si>
  <si>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</si>
  <si>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</si>
  <si>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</si>
  <si>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</si>
  <si>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</si>
  <si>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</si>
  <si>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</si>
  <si>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</si>
  <si>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</si>
  <si>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</si>
  <si>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</si>
  <si>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</si>
  <si>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</si>
  <si>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</si>
  <si>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</si>
  <si>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</si>
  <si>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</si>
  <si>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</si>
  <si>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</si>
  <si>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</si>
  <si>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</si>
  <si>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</si>
  <si>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</si>
  <si>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</si>
  <si>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</si>
  <si>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</si>
  <si>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</si>
  <si>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</si>
  <si>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</si>
  <si>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</si>
  <si>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</si>
  <si>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</si>
  <si>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</si>
  <si>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</si>
  <si>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</si>
  <si>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</si>
  <si>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</si>
  <si>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</si>
  <si>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</si>
  <si>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</si>
  <si>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</si>
  <si>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</si>
  <si>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</si>
  <si>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</si>
  <si>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</si>
  <si>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</si>
  <si>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</si>
  <si>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</si>
  <si>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</si>
  <si>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</si>
  <si>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</si>
  <si>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</si>
  <si>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</si>
  <si>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</si>
  <si>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</si>
  <si>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</si>
  <si>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</si>
  <si>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</si>
  <si>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</si>
  <si>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</si>
  <si>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</si>
  <si>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</si>
  <si>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</si>
  <si>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</si>
  <si>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</si>
  <si>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</si>
  <si>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</si>
  <si>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</si>
  <si>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</si>
  <si>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</si>
  <si>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</si>
  <si>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</si>
  <si>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</si>
  <si>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</si>
  <si>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</si>
  <si>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</si>
  <si>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</si>
  <si>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</si>
  <si>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</si>
  <si>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</si>
  <si>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</si>
  <si>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</si>
  <si>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</si>
  <si>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</si>
  <si>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</si>
  <si>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</si>
  <si>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</si>
  <si>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</si>
  <si>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</si>
  <si>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</si>
  <si>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</si>
  <si>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</si>
  <si>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</si>
  <si>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</si>
  <si>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</si>
  <si>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</si>
  <si>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</si>
  <si>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</si>
  <si>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</si>
  <si>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</si>
  <si>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</si>
  <si>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</si>
  <si>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</si>
  <si>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</si>
  <si>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</si>
  <si>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</si>
  <si>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</si>
  <si>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</si>
  <si>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</si>
  <si>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</si>
  <si>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</si>
  <si>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</si>
  <si>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</si>
  <si>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</si>
  <si>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</si>
  <si>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</si>
  <si>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</si>
  <si>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</si>
  <si>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</si>
  <si>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</si>
  <si>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</si>
  <si>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</si>
  <si>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</si>
  <si>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</si>
  <si>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</si>
  <si>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</si>
  <si>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</si>
  <si>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</si>
  <si>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</si>
  <si>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</si>
  <si>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</si>
  <si>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</si>
  <si>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</si>
  <si>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</si>
  <si>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</si>
  <si>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</si>
  <si>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</si>
  <si>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</si>
  <si>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</si>
  <si>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</si>
  <si>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</si>
  <si>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</si>
  <si>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</si>
  <si>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</si>
  <si>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</si>
  <si>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</si>
  <si>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</si>
  <si>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</si>
  <si>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</si>
  <si>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</si>
  <si>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</si>
  <si>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</si>
  <si>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</si>
  <si>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</si>
  <si>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</si>
  <si>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</si>
  <si>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</si>
  <si>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</si>
  <si>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</si>
  <si>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</si>
  <si>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</si>
  <si>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</si>
  <si>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</si>
  <si>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</si>
  <si>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</si>
  <si>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</si>
  <si>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</si>
  <si>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</si>
  <si>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</si>
  <si>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</si>
  <si>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</si>
  <si>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</si>
  <si>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</si>
  <si>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</si>
  <si>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</si>
  <si>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</si>
  <si>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</si>
  <si>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</si>
  <si>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</si>
  <si>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</si>
  <si>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</si>
  <si>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</si>
  <si>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</si>
  <si>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</si>
  <si>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</si>
  <si>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</si>
  <si>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</si>
  <si>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</si>
  <si>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</si>
  <si>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</si>
  <si>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</si>
  <si>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</si>
  <si>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</si>
  <si>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</si>
  <si>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</si>
  <si>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</si>
  <si>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</si>
  <si>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</si>
  <si>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</si>
  <si>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</si>
  <si>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</si>
  <si>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</si>
  <si>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</si>
  <si>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</si>
  <si>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</si>
  <si>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</si>
  <si>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</si>
  <si>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</si>
  <si>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</si>
  <si>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</si>
  <si>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</si>
  <si>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</si>
  <si>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</si>
  <si>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</si>
  <si>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</si>
  <si>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</si>
  <si>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</si>
  <si>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</si>
  <si>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</si>
  <si>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</si>
  <si>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</si>
  <si>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</si>
  <si>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</si>
  <si>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</si>
  <si>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</si>
  <si>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</si>
  <si>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</si>
  <si>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</si>
  <si>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</si>
  <si>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</si>
  <si>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</si>
  <si>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</si>
  <si>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</si>
  <si>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</si>
  <si>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</si>
  <si>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</si>
  <si>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</si>
  <si>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</si>
  <si>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</si>
  <si>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</si>
  <si>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</si>
  <si>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</si>
  <si>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</si>
  <si>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</si>
  <si>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</si>
  <si>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</si>
  <si>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</si>
  <si>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</si>
  <si>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</si>
  <si>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</si>
  <si>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</si>
  <si>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</si>
  <si>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</si>
  <si>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</si>
  <si>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</si>
  <si>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</si>
  <si>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</si>
  <si>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</si>
  <si>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</si>
  <si>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</si>
  <si>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</si>
  <si>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</si>
  <si>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</si>
  <si>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</si>
  <si>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</si>
  <si>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</si>
  <si>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</si>
  <si>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</si>
  <si>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</si>
  <si>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</si>
  <si>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</si>
  <si>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</si>
  <si>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</si>
  <si>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</si>
  <si>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</si>
  <si>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</si>
  <si>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</si>
  <si>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</si>
  <si>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</si>
  <si>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</si>
  <si>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</si>
  <si>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</si>
  <si>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</si>
  <si>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</si>
  <si>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</si>
  <si>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</si>
  <si>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</si>
  <si>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</si>
  <si>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</si>
  <si>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</si>
  <si>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</si>
  <si>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</si>
  <si>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</si>
  <si>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</si>
  <si>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</si>
  <si>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</si>
  <si>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</si>
  <si>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</si>
  <si>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</si>
  <si>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</si>
  <si>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</si>
  <si>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</si>
  <si>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</si>
  <si>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</si>
  <si>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</si>
  <si>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</si>
  <si>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</si>
  <si>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</si>
  <si>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</si>
  <si>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</si>
  <si>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</si>
  <si>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</si>
  <si>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</si>
  <si>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</si>
  <si>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</si>
  <si>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</si>
  <si>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</si>
  <si>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</si>
  <si>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</si>
  <si>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</si>
  <si>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</si>
  <si>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</si>
  <si>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</si>
  <si>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</si>
  <si>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</si>
  <si>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</si>
  <si>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</si>
  <si>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</si>
  <si>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</si>
  <si>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</si>
  <si>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</si>
  <si>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</si>
  <si>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</si>
  <si>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</si>
  <si>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</si>
  <si>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</si>
  <si>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</si>
  <si>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</si>
  <si>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</si>
  <si>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</si>
  <si>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</si>
  <si>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</si>
  <si>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</si>
  <si>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</si>
  <si>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</si>
  <si>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</si>
  <si>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</si>
  <si>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</si>
  <si>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</si>
  <si>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</si>
  <si>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</si>
  <si>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</si>
  <si>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</si>
  <si>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</si>
  <si>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</si>
  <si>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</si>
  <si>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</si>
  <si>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</si>
  <si>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</si>
  <si>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</si>
  <si>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</si>
  <si>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</si>
  <si>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</si>
  <si>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</si>
  <si>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</si>
  <si>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</si>
  <si>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</si>
  <si>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</si>
  <si>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</si>
  <si>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</si>
  <si>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</si>
  <si>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</si>
  <si>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</si>
  <si>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</si>
  <si>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</si>
  <si>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</si>
  <si>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</si>
  <si>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</si>
  <si>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</si>
  <si>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</si>
  <si>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</si>
  <si>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</si>
  <si>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</si>
  <si>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</si>
  <si>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</si>
  <si>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</si>
  <si>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</si>
  <si>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</si>
  <si>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</si>
  <si>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</si>
  <si>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</si>
  <si>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</si>
  <si>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</si>
  <si>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</si>
  <si>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</si>
  <si>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</si>
  <si>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</si>
  <si>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</si>
  <si>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</si>
  <si>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</si>
  <si>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</si>
  <si>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</si>
  <si>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</si>
  <si>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</si>
  <si>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</si>
  <si>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</si>
  <si>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</si>
  <si>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</si>
  <si>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</si>
  <si>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</si>
  <si>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</si>
  <si>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</si>
  <si>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</si>
  <si>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</si>
  <si>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</si>
  <si>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</si>
  <si>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</si>
  <si>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</si>
  <si>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</si>
  <si>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</si>
  <si>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</si>
  <si>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</si>
  <si>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</si>
  <si>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</si>
  <si>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</si>
  <si>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</si>
  <si>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</si>
  <si>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</si>
  <si>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</si>
  <si>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</si>
  <si>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</si>
  <si>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</si>
  <si>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</si>
  <si>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</si>
  <si>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</si>
  <si>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</si>
  <si>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</si>
  <si>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</si>
  <si>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</si>
  <si>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</si>
  <si>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</si>
  <si>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</si>
  <si>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</si>
  <si>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</si>
  <si>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</si>
  <si>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</si>
  <si>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</si>
  <si>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</si>
  <si>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</si>
  <si>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</si>
  <si>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</si>
  <si>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</si>
  <si>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</si>
  <si>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</si>
  <si>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</si>
  <si>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</si>
  <si>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</si>
  <si>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</si>
  <si>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</si>
  <si>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</si>
  <si>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</si>
  <si>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</si>
  <si>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</si>
  <si>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</si>
  <si>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</si>
  <si>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</si>
  <si>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</si>
  <si>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</si>
  <si>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</si>
  <si>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</si>
  <si>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</si>
  <si>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</si>
  <si>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</si>
  <si>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</si>
  <si>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</si>
  <si>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</si>
  <si>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</si>
  <si>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</si>
  <si>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</si>
  <si>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</si>
  <si>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</si>
  <si>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</si>
  <si>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</si>
  <si>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</si>
  <si>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</si>
  <si>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</si>
  <si>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</si>
  <si>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</si>
  <si>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</si>
  <si>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</si>
  <si>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</si>
  <si>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</si>
  <si>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</si>
  <si>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</si>
  <si>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</si>
  <si>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</si>
  <si>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</si>
  <si>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</si>
  <si>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</si>
  <si>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</si>
  <si>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</si>
  <si>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</si>
  <si>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</si>
  <si>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</si>
  <si>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</si>
  <si>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</si>
  <si>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</si>
  <si>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</si>
  <si>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</si>
  <si>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</si>
  <si>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</si>
  <si>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</si>
  <si>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</si>
  <si>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</si>
  <si>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</si>
  <si>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</si>
  <si>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</si>
  <si>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</si>
  <si>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</si>
  <si>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</si>
  <si>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</si>
  <si>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</si>
  <si>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</si>
  <si>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</si>
  <si>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</si>
  <si>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</si>
  <si>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</si>
  <si>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</si>
  <si>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</si>
  <si>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</si>
  <si>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</si>
  <si>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</si>
  <si>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</si>
  <si>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</si>
  <si>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</si>
  <si>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</si>
  <si>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</si>
  <si>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</si>
  <si>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</si>
  <si>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</si>
  <si>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</si>
  <si>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</si>
  <si>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</si>
  <si>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</si>
  <si>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</si>
  <si>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</si>
  <si>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</si>
  <si>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</si>
  <si>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</si>
  <si>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</si>
  <si>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</si>
  <si>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</si>
  <si>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</si>
  <si>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</si>
  <si>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</si>
  <si>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</si>
  <si>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</si>
  <si>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</si>
  <si>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</si>
  <si>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</si>
  <si>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</si>
  <si>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</si>
  <si>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</si>
  <si>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</si>
  <si>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</si>
  <si>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</si>
  <si>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</si>
  <si>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</si>
  <si>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</si>
  <si>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</si>
  <si>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</si>
  <si>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</si>
  <si>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</si>
  <si>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</si>
  <si>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</si>
  <si>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</si>
  <si>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</si>
  <si>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</si>
  <si>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</si>
  <si>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</si>
  <si>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</si>
  <si>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</si>
  <si>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</si>
  <si>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</si>
  <si>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</si>
  <si>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</si>
  <si>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</si>
  <si>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</si>
  <si>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</si>
  <si>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</si>
  <si>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</si>
  <si>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</si>
  <si>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</si>
  <si>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</si>
  <si>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</si>
  <si>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</si>
  <si>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</si>
  <si>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</si>
  <si>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</si>
  <si>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</si>
  <si>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</si>
  <si>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</si>
  <si>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</si>
  <si>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</si>
  <si>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</si>
  <si>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</si>
  <si>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</si>
  <si>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</si>
  <si>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</si>
  <si>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</si>
  <si>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</si>
  <si>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</si>
  <si>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</si>
  <si>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</si>
  <si>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</si>
  <si>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</si>
  <si>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</si>
  <si>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</si>
  <si>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</si>
  <si>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</si>
  <si>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</si>
  <si>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</si>
  <si>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</si>
  <si>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</si>
  <si>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</si>
  <si>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</si>
  <si>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</si>
  <si>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</si>
  <si>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</si>
  <si>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</si>
  <si>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</si>
  <si>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</si>
  <si>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</si>
  <si>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</si>
  <si>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</si>
  <si>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</si>
  <si>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</si>
  <si>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</si>
  <si>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</si>
  <si>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</si>
  <si>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</si>
  <si>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</si>
  <si>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</si>
  <si>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</si>
  <si>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</si>
  <si>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</si>
  <si>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</si>
  <si>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</si>
  <si>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</si>
  <si>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</si>
  <si>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</si>
  <si>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</si>
  <si>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</si>
  <si>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</si>
  <si>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</si>
  <si>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</si>
  <si>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</si>
  <si>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</si>
  <si>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</si>
  <si>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</si>
  <si>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</si>
  <si>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</si>
  <si>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</si>
  <si>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</si>
  <si>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</si>
  <si>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</si>
  <si>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</si>
  <si>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</si>
  <si>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</si>
  <si>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</si>
  <si>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</si>
  <si>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</si>
  <si>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</si>
  <si>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</si>
  <si>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</si>
  <si>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</si>
  <si>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</si>
  <si>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</si>
  <si>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</si>
  <si>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</si>
  <si>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</si>
  <si>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</si>
  <si>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</si>
  <si>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</si>
  <si>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</si>
  <si>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</si>
  <si>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</si>
  <si>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</si>
  <si>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</si>
  <si>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</si>
  <si>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</si>
  <si>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</si>
  <si>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</si>
  <si>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</si>
  <si>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</si>
  <si>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</si>
  <si>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</si>
  <si>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</si>
  <si>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</si>
  <si>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</si>
  <si>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</si>
  <si>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</si>
  <si>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</si>
  <si>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</si>
  <si>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</si>
  <si>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</si>
  <si>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</si>
  <si>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</si>
  <si>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</si>
  <si>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</si>
  <si>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</si>
  <si>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</si>
  <si>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</si>
  <si>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</si>
  <si>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</si>
  <si>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</si>
  <si>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</si>
  <si>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</si>
  <si>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</si>
  <si>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</si>
  <si>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</si>
  <si>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</si>
  <si>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</si>
  <si>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</si>
  <si>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</si>
  <si>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</si>
  <si>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</si>
  <si>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</si>
  <si>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</si>
  <si>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</si>
  <si>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</si>
  <si>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</si>
  <si>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</si>
  <si>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</si>
  <si>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</si>
  <si>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</si>
  <si>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</si>
  <si>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</si>
  <si>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</si>
  <si>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</si>
  <si>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</si>
  <si>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</si>
  <si>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</si>
  <si>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</si>
  <si>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</si>
  <si>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</si>
  <si>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</si>
  <si>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</si>
  <si>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</si>
  <si>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</si>
  <si>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</si>
  <si>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</si>
  <si>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</si>
  <si>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</si>
  <si>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</si>
  <si>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</si>
  <si>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</si>
  <si>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</si>
  <si>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</si>
  <si>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</si>
  <si>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</si>
  <si>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</si>
  <si>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</si>
  <si>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</si>
  <si>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</si>
  <si>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</si>
  <si>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</si>
  <si>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</si>
  <si>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</si>
  <si>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</si>
  <si>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</si>
  <si>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</si>
  <si>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</si>
  <si>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</si>
  <si>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</si>
  <si>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</si>
  <si>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</si>
  <si>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</si>
  <si>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</si>
  <si>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</si>
  <si>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</si>
  <si>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</si>
  <si>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</si>
  <si>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</si>
  <si>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</si>
  <si>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</si>
  <si>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</si>
  <si>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</si>
  <si>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</si>
  <si>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</si>
  <si>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</si>
  <si>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</si>
  <si>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</si>
  <si>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</si>
  <si>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</si>
  <si>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</si>
  <si>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</si>
  <si>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</si>
  <si>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</si>
  <si>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</si>
  <si>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</si>
  <si>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</si>
  <si>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</si>
  <si>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</si>
  <si>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</si>
  <si>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</si>
  <si>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</si>
  <si>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</si>
  <si>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</si>
  <si>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</si>
  <si>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</si>
  <si>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</si>
  <si>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</si>
  <si>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</si>
  <si>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</si>
  <si>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</si>
  <si>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</si>
  <si>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</si>
  <si>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</si>
  <si>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</si>
  <si>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</si>
  <si>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</si>
  <si>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</si>
  <si>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</si>
  <si>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</si>
  <si>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</si>
  <si>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</si>
  <si>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</si>
  <si>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</si>
  <si>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</si>
  <si>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</si>
  <si>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</si>
  <si>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</si>
  <si>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</si>
  <si>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</si>
  <si>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</si>
  <si>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</si>
  <si>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</si>
  <si>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</si>
  <si>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</si>
  <si>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</si>
  <si>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</si>
  <si>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</si>
  <si>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</si>
  <si>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</si>
  <si>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</si>
  <si>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</si>
  <si>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</si>
  <si>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</si>
  <si>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</si>
  <si>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</si>
  <si>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</si>
  <si>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</si>
  <si>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</si>
  <si>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</si>
  <si>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</si>
  <si>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</si>
  <si>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</si>
  <si>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</si>
  <si>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</si>
  <si>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</si>
  <si>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</si>
  <si>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</si>
  <si>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</si>
  <si>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</si>
  <si>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</si>
  <si>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</si>
  <si>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</si>
  <si>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</si>
  <si>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</si>
  <si>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</si>
  <si>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</si>
  <si>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</si>
  <si>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</si>
  <si>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</si>
  <si>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</si>
  <si>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</si>
  <si>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</si>
  <si>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</si>
  <si>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</si>
  <si>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</si>
  <si>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</si>
  <si>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</si>
  <si>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</si>
  <si>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</si>
  <si>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</si>
  <si>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</si>
  <si>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</si>
  <si>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</si>
  <si>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</si>
  <si>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</si>
  <si>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</si>
  <si>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</si>
  <si>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</si>
  <si>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</si>
  <si>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</si>
  <si>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</si>
  <si>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</si>
  <si>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</si>
  <si>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</si>
  <si>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</si>
  <si>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</si>
  <si>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</si>
  <si>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</si>
  <si>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</si>
  <si>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</si>
  <si>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</si>
  <si>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</si>
  <si>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</si>
  <si>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</si>
  <si>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</si>
  <si>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</si>
  <si>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</si>
  <si>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</si>
  <si>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</si>
  <si>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</si>
  <si>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</si>
  <si>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</si>
  <si>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</si>
  <si>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</si>
  <si>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</si>
  <si>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</si>
  <si>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</si>
  <si>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</si>
  <si>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</si>
  <si>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</si>
  <si>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</si>
  <si>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</si>
  <si>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</si>
  <si>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</si>
  <si>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</si>
  <si>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</si>
  <si>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</si>
  <si>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</si>
  <si>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</si>
  <si>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</si>
  <si>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</si>
  <si>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</si>
  <si>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</si>
  <si>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</si>
  <si>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</si>
  <si>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</si>
  <si>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</si>
  <si>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</si>
  <si>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</si>
  <si>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</si>
  <si>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</si>
  <si>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</si>
  <si>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</si>
  <si>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</si>
  <si>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</si>
  <si>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</si>
  <si>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</si>
  <si>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</si>
  <si>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</si>
  <si>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</si>
  <si>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</si>
  <si>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</si>
  <si>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</si>
  <si>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</si>
  <si>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</si>
  <si>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</si>
  <si>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</si>
  <si>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</si>
  <si>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</si>
  <si>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</si>
  <si>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</si>
  <si>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</si>
  <si>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</si>
  <si>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</si>
  <si>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</si>
  <si>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</si>
  <si>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</si>
  <si>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</si>
  <si>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</si>
  <si>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</si>
  <si>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</si>
  <si>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</si>
  <si>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</si>
  <si>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</si>
  <si>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</si>
  <si>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</si>
  <si>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</si>
  <si>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</si>
  <si>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</si>
  <si>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</si>
  <si>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</si>
  <si>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</si>
  <si>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</si>
  <si>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</si>
  <si>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</si>
  <si>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</si>
  <si>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</si>
  <si>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</si>
  <si>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</si>
  <si>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</si>
  <si>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</si>
  <si>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</si>
  <si>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</si>
  <si>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</si>
  <si>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</si>
  <si>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</si>
  <si>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</si>
  <si>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</si>
  <si>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</si>
  <si>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</si>
  <si>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</si>
  <si>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</si>
  <si>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</si>
  <si>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</si>
  <si>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</si>
  <si>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</si>
  <si>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</si>
  <si>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</si>
  <si>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</si>
  <si>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</si>
  <si>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</si>
  <si>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</si>
  <si>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</si>
  <si>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</si>
  <si>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</si>
  <si>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</si>
  <si>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</si>
  <si>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</si>
  <si>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</si>
  <si>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</si>
  <si>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</si>
  <si>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</si>
  <si>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</si>
  <si>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</si>
  <si>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</si>
  <si>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</si>
  <si>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</si>
  <si>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</si>
  <si>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</si>
  <si>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</si>
  <si>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</si>
  <si>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</si>
  <si>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</si>
  <si>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</si>
  <si>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</si>
  <si>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</si>
  <si>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</si>
  <si>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</si>
  <si>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</si>
  <si>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</si>
  <si>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</si>
  <si>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</si>
  <si>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</si>
  <si>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</si>
  <si>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</si>
  <si>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</si>
  <si>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</si>
  <si>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</si>
  <si>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</si>
  <si>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</si>
  <si>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</si>
  <si>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</si>
  <si>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</si>
  <si>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</si>
  <si>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</si>
  <si>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</si>
  <si>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</si>
  <si>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</si>
  <si>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</si>
  <si>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</si>
  <si>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</si>
  <si>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</si>
  <si>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</si>
  <si>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</si>
  <si>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</si>
  <si>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</si>
  <si>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</si>
  <si>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</si>
  <si>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</si>
  <si>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</si>
  <si>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</si>
  <si>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</si>
  <si>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</si>
  <si>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</si>
  <si>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</si>
  <si>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</si>
  <si>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</si>
  <si>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</si>
  <si>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</si>
  <si>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</si>
  <si>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</si>
  <si>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</si>
  <si>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</si>
  <si>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</si>
  <si>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</si>
  <si>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</si>
  <si>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</si>
  <si>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</si>
  <si>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</si>
  <si>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</si>
  <si>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</si>
  <si>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</si>
  <si>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</si>
  <si>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</si>
  <si>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</si>
  <si>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</si>
  <si>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</si>
  <si>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</si>
  <si>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</si>
  <si>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</si>
  <si>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</si>
  <si>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</si>
  <si>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</si>
  <si>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</si>
  <si>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</si>
  <si>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</si>
  <si>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</si>
  <si>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</si>
  <si>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</si>
  <si>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</si>
  <si>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</si>
  <si>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</si>
  <si>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</si>
  <si>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</si>
  <si>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</si>
  <si>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</si>
  <si>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</si>
  <si>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</si>
  <si>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</si>
  <si>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</si>
  <si>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</si>
  <si>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</si>
  <si>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</si>
  <si>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</si>
  <si>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</si>
  <si>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</si>
  <si>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</si>
  <si>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</si>
  <si>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</si>
  <si>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</si>
  <si>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</si>
  <si>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</si>
  <si>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</si>
  <si>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</si>
  <si>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</si>
  <si>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</si>
  <si>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</si>
  <si>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</si>
  <si>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</si>
  <si>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</si>
  <si>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</si>
  <si>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</si>
  <si>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</si>
  <si>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</si>
  <si>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</si>
  <si>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</si>
  <si>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</si>
  <si>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</si>
  <si>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</si>
  <si>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</si>
  <si>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</si>
  <si>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</si>
  <si>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</si>
  <si>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</si>
  <si>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</si>
  <si>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</si>
  <si>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</si>
  <si>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</si>
  <si>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</si>
  <si>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</si>
  <si>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</si>
  <si>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</si>
  <si>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</si>
  <si>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</si>
  <si>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</si>
  <si>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</si>
  <si>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</si>
  <si>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</si>
  <si>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</si>
  <si>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</si>
  <si>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</si>
  <si>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</si>
  <si>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</si>
  <si>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</si>
  <si>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</si>
  <si>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</si>
  <si>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</si>
  <si>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</si>
  <si>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</si>
  <si>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</si>
  <si>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</si>
  <si>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</si>
  <si>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</si>
  <si>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</si>
  <si>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</si>
  <si>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</si>
  <si>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</si>
  <si>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</si>
  <si>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</si>
  <si>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</si>
  <si>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</si>
  <si>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</si>
  <si>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</si>
  <si>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</si>
  <si>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</si>
  <si>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</si>
  <si>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</si>
  <si>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</si>
  <si>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</si>
  <si>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</si>
  <si>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</si>
  <si>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</si>
  <si>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</si>
  <si>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</si>
  <si>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</si>
  <si>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</si>
  <si>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</si>
  <si>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</si>
  <si>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</si>
  <si>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</si>
  <si>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</si>
  <si>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</si>
  <si>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</si>
  <si>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</si>
  <si>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</si>
  <si>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</si>
  <si>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</si>
  <si>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</si>
  <si>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</si>
  <si>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</si>
  <si>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</si>
  <si>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</si>
  <si>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</si>
  <si>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</si>
  <si>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</si>
  <si>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</si>
  <si>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</si>
  <si>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</si>
  <si>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</si>
  <si>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</si>
  <si>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</si>
  <si>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</si>
  <si>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</si>
  <si>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</si>
  <si>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</si>
  <si>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</si>
  <si>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</si>
  <si>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</si>
  <si>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</si>
  <si>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</si>
  <si>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</si>
  <si>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</si>
  <si>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</si>
  <si>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</si>
  <si>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</si>
  <si>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</si>
  <si>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</si>
  <si>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</si>
  <si>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</si>
  <si>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</si>
  <si>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</si>
  <si>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</si>
  <si>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</si>
  <si>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</si>
  <si>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</si>
  <si>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</si>
  <si>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</si>
  <si>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</si>
  <si>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</si>
  <si>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</si>
  <si>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</si>
  <si>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</si>
  <si>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</si>
  <si>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</si>
  <si>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</si>
  <si>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</si>
  <si>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</si>
  <si>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</si>
  <si>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</si>
  <si>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</si>
  <si>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</si>
  <si>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</si>
  <si>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</si>
  <si>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</si>
  <si>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</si>
  <si>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</si>
  <si>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</si>
  <si>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</si>
  <si>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</si>
  <si>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</si>
  <si>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</si>
  <si>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</si>
  <si>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</si>
  <si>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</si>
  <si>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</si>
  <si>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</si>
  <si>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</si>
  <si>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</si>
  <si>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</si>
  <si>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</si>
  <si>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</si>
  <si>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</si>
  <si>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</si>
  <si>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</si>
  <si>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</si>
  <si>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</si>
  <si>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</si>
  <si>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</si>
  <si>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</si>
  <si>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</si>
  <si>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</si>
  <si>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</si>
  <si>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</si>
  <si>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</si>
  <si>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</si>
  <si>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</si>
  <si>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</si>
  <si>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</si>
  <si>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</si>
  <si>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</si>
  <si>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</si>
  <si>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</si>
  <si>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</si>
  <si>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</si>
  <si>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</si>
  <si>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</si>
  <si>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</si>
  <si>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</si>
  <si>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</si>
  <si>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</si>
  <si>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</si>
  <si>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</si>
  <si>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</si>
  <si>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</si>
  <si>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</si>
  <si>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</si>
  <si>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</si>
  <si>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</si>
  <si>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</si>
  <si>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</si>
  <si>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</si>
  <si>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</si>
  <si>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</si>
  <si>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</si>
  <si>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</si>
  <si>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</si>
  <si>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</si>
  <si>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</si>
  <si>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</si>
  <si>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</si>
  <si>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</si>
  <si>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</si>
  <si>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</si>
  <si>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</si>
  <si>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</si>
  <si>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</si>
  <si>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</si>
  <si>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</si>
  <si>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</si>
  <si>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</si>
  <si>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</si>
  <si>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</si>
  <si>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</si>
  <si>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</si>
  <si>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</si>
  <si>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</si>
  <si>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</si>
  <si>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</si>
  <si>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</si>
  <si>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</si>
  <si>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</si>
  <si>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</si>
  <si>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</si>
  <si>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</si>
  <si>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</si>
  <si>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</si>
  <si>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</si>
  <si>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</si>
  <si>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</si>
  <si>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</si>
  <si>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</si>
  <si>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</si>
  <si>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</si>
  <si>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</si>
  <si>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</si>
  <si>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</si>
  <si>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</si>
  <si>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</si>
  <si>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</si>
  <si>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</si>
  <si>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</si>
  <si>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</si>
  <si>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</si>
  <si>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</si>
  <si>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</si>
  <si>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</si>
  <si>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</si>
  <si>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</si>
  <si>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</si>
  <si>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</si>
  <si>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</si>
  <si>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</si>
  <si>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</si>
  <si>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</si>
  <si>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</si>
  <si>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</si>
  <si>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</si>
  <si>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</si>
  <si>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</si>
  <si>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</si>
  <si>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</si>
  <si>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</si>
  <si>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</si>
  <si>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</si>
  <si>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</si>
  <si>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</si>
  <si>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</si>
  <si>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</si>
  <si>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</si>
  <si>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</si>
  <si>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</si>
  <si>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</si>
  <si>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</si>
  <si>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</si>
  <si>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</si>
  <si>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</si>
  <si>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</si>
  <si>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</si>
  <si>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</si>
  <si>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</si>
  <si>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</si>
  <si>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</si>
  <si>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</si>
  <si>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</si>
  <si>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</si>
  <si>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</si>
  <si>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</si>
  <si>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</si>
  <si>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</si>
  <si>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</si>
  <si>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</si>
  <si>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</si>
  <si>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</si>
  <si>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</si>
  <si>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</si>
  <si>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</si>
  <si>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</si>
  <si>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</si>
  <si>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</si>
  <si>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</si>
  <si>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</si>
  <si>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</si>
  <si>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</si>
  <si>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</si>
  <si>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</si>
  <si>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</si>
  <si>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</si>
  <si>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</si>
  <si>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</si>
  <si>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</si>
  <si>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</si>
  <si>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</si>
  <si>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</si>
  <si>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</si>
  <si>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</si>
  <si>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</si>
  <si>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</si>
  <si>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</si>
  <si>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</si>
  <si>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</si>
  <si>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</si>
  <si>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</si>
  <si>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</si>
  <si>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</si>
  <si>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</si>
  <si>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</si>
  <si>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</si>
  <si>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</si>
  <si>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</si>
  <si>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</si>
  <si>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</si>
  <si>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</si>
  <si>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</si>
  <si>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</si>
  <si>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</si>
  <si>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</si>
  <si>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</si>
  <si>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</si>
  <si>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</si>
  <si>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</si>
  <si>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</si>
  <si>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</si>
  <si>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</si>
  <si>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</si>
  <si>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</si>
  <si>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</si>
  <si>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</si>
  <si>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</si>
  <si>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</si>
  <si>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</si>
  <si>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</si>
  <si>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</si>
  <si>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</si>
  <si>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</si>
  <si>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</si>
  <si>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</si>
  <si>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</si>
  <si>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</si>
  <si>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</si>
  <si>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</si>
  <si>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</si>
  <si>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</si>
  <si>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</si>
  <si>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</si>
  <si>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</si>
  <si>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</si>
  <si>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</si>
  <si>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</si>
  <si>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</si>
  <si>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</si>
  <si>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</si>
  <si>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</si>
  <si>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</si>
  <si>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</si>
  <si>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</si>
  <si>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</si>
  <si>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</si>
  <si>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</si>
  <si>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</si>
  <si>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</si>
  <si>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</si>
  <si>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</si>
  <si>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</si>
  <si>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</si>
  <si>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</si>
  <si>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</si>
  <si>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</si>
  <si>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</si>
  <si>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</si>
  <si>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</si>
  <si>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</si>
  <si>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</si>
  <si>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</si>
  <si>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</si>
  <si>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</si>
  <si>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</si>
  <si>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</si>
  <si>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</si>
  <si>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</si>
  <si>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</si>
  <si>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</si>
  <si>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</si>
  <si>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</si>
  <si>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</si>
  <si>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</si>
  <si>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</si>
  <si>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</si>
  <si>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</si>
  <si>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</si>
  <si>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</si>
  <si>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</si>
  <si>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</si>
  <si>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</si>
  <si>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</si>
  <si>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</si>
  <si>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</si>
  <si>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</si>
  <si>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</si>
  <si>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</si>
  <si>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</si>
  <si>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</si>
  <si>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</si>
  <si>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</si>
  <si>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</si>
  <si>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</si>
  <si>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</si>
  <si>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</si>
  <si>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</si>
  <si>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</si>
  <si>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</si>
  <si>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</si>
  <si>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</si>
  <si>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</si>
  <si>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</si>
  <si>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</si>
  <si>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</si>
  <si>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</si>
  <si>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</si>
  <si>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</si>
  <si>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</si>
  <si>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</si>
  <si>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</si>
  <si>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</si>
  <si>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</si>
  <si>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</si>
  <si>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</si>
  <si>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</si>
  <si>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</si>
  <si>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</si>
  <si>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</si>
  <si>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</si>
  <si>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</si>
  <si>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</si>
  <si>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</si>
  <si>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</si>
  <si>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</si>
  <si>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</si>
  <si>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</si>
  <si>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</si>
  <si>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</si>
  <si>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</si>
  <si>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</si>
  <si>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</si>
  <si>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</si>
  <si>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</si>
  <si>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</si>
  <si>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</si>
  <si>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</si>
  <si>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</si>
  <si>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</si>
  <si>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</si>
  <si>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</si>
  <si>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</si>
  <si>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</si>
  <si>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</si>
  <si>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</si>
  <si>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</si>
  <si>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</si>
  <si>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</si>
  <si>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</si>
  <si>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</si>
  <si>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</si>
  <si>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</si>
  <si>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</si>
  <si>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</si>
  <si>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</si>
  <si>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</si>
  <si>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</si>
  <si>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</si>
  <si>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</si>
  <si>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</si>
  <si>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</si>
  <si>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</si>
  <si>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</si>
  <si>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</si>
  <si>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</si>
  <si>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</si>
  <si>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</si>
  <si>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</si>
  <si>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</si>
  <si>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</si>
  <si>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</si>
  <si>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</si>
  <si>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</si>
  <si>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</si>
  <si>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</si>
  <si>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</si>
  <si>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</si>
  <si>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</si>
  <si>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</si>
  <si>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</si>
  <si>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</si>
  <si>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</si>
  <si>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</si>
  <si>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</si>
  <si>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</si>
  <si>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</si>
  <si>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</si>
  <si>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</si>
  <si>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</si>
  <si>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</si>
  <si>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</si>
  <si>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</si>
  <si>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</si>
  <si>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</si>
  <si>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</si>
  <si>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</si>
  <si>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</si>
  <si>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</si>
  <si>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</si>
  <si>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</si>
  <si>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</si>
  <si>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</si>
  <si>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</si>
  <si>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</si>
  <si>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</si>
  <si>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</si>
  <si>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</si>
  <si>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</si>
  <si>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</si>
  <si>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</si>
  <si>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</si>
  <si>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</si>
  <si>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</si>
  <si>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</si>
  <si>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</si>
  <si>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</si>
  <si>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</si>
  <si>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</si>
  <si>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</si>
  <si>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</si>
  <si>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</si>
  <si>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</si>
  <si>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</si>
  <si>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</si>
  <si>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</si>
  <si>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</si>
  <si>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</si>
  <si>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</si>
  <si>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</si>
  <si>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</si>
  <si>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</si>
  <si>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</si>
  <si>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</si>
  <si>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</si>
  <si>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</si>
  <si>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</si>
  <si>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</si>
  <si>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</si>
  <si>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</si>
  <si>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</si>
  <si>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</si>
  <si>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</si>
  <si>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</si>
  <si>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</si>
  <si>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</si>
  <si>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</si>
  <si>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</si>
  <si>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</si>
  <si>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</si>
  <si>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</si>
  <si>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</si>
  <si>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</si>
  <si>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</si>
  <si>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</si>
  <si>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</si>
  <si>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</si>
  <si>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</si>
  <si>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</si>
  <si>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</si>
  <si>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</si>
  <si>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</si>
  <si>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</si>
  <si>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</si>
  <si>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</si>
  <si>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</si>
  <si>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</si>
  <si>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</si>
  <si>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</si>
  <si>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</si>
  <si>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</si>
  <si>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</si>
  <si>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</si>
  <si>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</si>
  <si>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</si>
  <si>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</si>
  <si>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</si>
  <si>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</si>
  <si>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</si>
  <si>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</si>
  <si>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</si>
  <si>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</si>
  <si>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</si>
  <si>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</si>
  <si>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</si>
  <si>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</si>
  <si>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</si>
  <si>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</si>
  <si>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</si>
  <si>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</si>
  <si>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</si>
  <si>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</si>
  <si>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</si>
  <si>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</si>
  <si>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</si>
  <si>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</si>
  <si>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</si>
  <si>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</si>
  <si>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</si>
  <si>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</si>
  <si>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</si>
  <si>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</si>
  <si>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</si>
  <si>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</si>
  <si>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</si>
  <si>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</si>
  <si>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</si>
  <si>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</si>
  <si>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</si>
  <si>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</si>
  <si>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</si>
  <si>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</si>
  <si>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</si>
  <si>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</si>
  <si>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</si>
  <si>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</si>
  <si>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</si>
  <si>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</si>
  <si>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</si>
  <si>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</si>
  <si>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</si>
  <si>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</si>
  <si>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</si>
  <si>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</si>
  <si>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</si>
  <si>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</si>
  <si>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</si>
  <si>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</si>
  <si>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</si>
  <si>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</si>
  <si>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</si>
  <si>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</si>
  <si>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</si>
  <si>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</si>
  <si>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</si>
  <si>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</si>
  <si>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</si>
  <si>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</si>
  <si>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</si>
  <si>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</si>
  <si>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</si>
  <si>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</si>
  <si>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</si>
  <si>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</si>
  <si>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</si>
  <si>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</si>
  <si>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</si>
  <si>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</si>
  <si>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</si>
  <si>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</si>
  <si>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</si>
  <si>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</si>
  <si>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</si>
  <si>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</si>
  <si>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</si>
  <si>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</si>
  <si>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</si>
  <si>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</si>
  <si>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</si>
  <si>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</si>
  <si>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</si>
  <si>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</si>
  <si>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</si>
  <si>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</si>
  <si>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</si>
  <si>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</si>
  <si>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</si>
  <si>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</si>
  <si>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</si>
  <si>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</si>
  <si>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</si>
  <si>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</si>
  <si>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</si>
  <si>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</si>
  <si>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</si>
  <si>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</si>
  <si>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</si>
  <si>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</si>
  <si>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</si>
  <si>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</si>
  <si>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</si>
  <si>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</si>
  <si>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</si>
  <si>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</si>
  <si>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</si>
  <si>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</si>
  <si>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</si>
  <si>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</si>
  <si>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</si>
  <si>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</si>
  <si>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</si>
  <si>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</si>
  <si>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</si>
  <si>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</si>
  <si>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</si>
  <si>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</si>
  <si>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</si>
  <si>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</si>
  <si>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</si>
  <si>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</si>
  <si>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</si>
  <si>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</si>
  <si>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</si>
  <si>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</si>
  <si>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</si>
  <si>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</si>
  <si>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</si>
  <si>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</si>
  <si>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</si>
  <si>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</si>
  <si>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</si>
  <si>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</si>
  <si>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</si>
  <si>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</si>
  <si>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</si>
  <si>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</si>
  <si>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</si>
  <si>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</si>
  <si>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</si>
  <si>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</si>
  <si>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</si>
  <si>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</si>
  <si>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</si>
  <si>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</si>
  <si>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</si>
  <si>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</si>
  <si>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</si>
  <si>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</si>
  <si>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</si>
  <si>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</si>
  <si>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</si>
  <si>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</si>
  <si>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</si>
  <si>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</si>
  <si>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</si>
  <si>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</si>
  <si>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</si>
  <si>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</si>
  <si>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</si>
  <si>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</si>
  <si>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</si>
  <si>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</si>
  <si>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</si>
  <si>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</si>
  <si>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</si>
  <si>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</si>
  <si>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</si>
  <si>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</si>
  <si>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</si>
  <si>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</si>
  <si>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</si>
  <si>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</si>
  <si>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</si>
  <si>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</si>
  <si>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</si>
  <si>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</si>
  <si>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</si>
  <si>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</si>
  <si>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</si>
  <si>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</si>
  <si>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</si>
  <si>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</si>
  <si>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</si>
  <si>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</si>
  <si>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</si>
  <si>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</si>
  <si>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</si>
  <si>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</si>
  <si>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</si>
  <si>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</si>
  <si>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</si>
  <si>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</si>
  <si>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</si>
  <si>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</si>
  <si>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</si>
  <si>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</si>
  <si>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</si>
  <si>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</si>
  <si>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</si>
  <si>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</si>
  <si>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</si>
  <si>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</si>
  <si>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</si>
  <si>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</si>
  <si>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</si>
  <si>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</si>
  <si>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</si>
  <si>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</si>
  <si>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</si>
  <si>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</si>
  <si>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</si>
  <si>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</si>
  <si>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</si>
  <si>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</si>
  <si>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</si>
  <si>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</si>
  <si>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</si>
  <si>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</si>
  <si>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</si>
  <si>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</si>
  <si>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</si>
  <si>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</si>
  <si>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</si>
  <si>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</si>
  <si>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</si>
  <si>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</si>
  <si>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</si>
  <si>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</si>
  <si>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</si>
  <si>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</si>
  <si>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</si>
  <si>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</si>
  <si>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</si>
  <si>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</si>
  <si>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</si>
  <si>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</si>
  <si>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</si>
  <si>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</si>
  <si>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</si>
  <si>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</si>
  <si>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</si>
  <si>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</si>
  <si>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</si>
  <si>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</si>
  <si>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</si>
  <si>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</si>
  <si>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</si>
  <si>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</si>
  <si>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</si>
  <si>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</si>
  <si>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</si>
  <si>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</si>
  <si>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</si>
  <si>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</si>
  <si>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</si>
  <si>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</si>
  <si>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</si>
  <si>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</si>
  <si>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</si>
  <si>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</si>
  <si>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</si>
  <si>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</si>
  <si>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</si>
  <si>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</si>
  <si>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</si>
  <si>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</si>
  <si>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</si>
  <si>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</si>
  <si>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</si>
  <si>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</si>
  <si>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</si>
  <si>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</si>
  <si>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</si>
  <si>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</si>
  <si>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</si>
  <si>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</si>
  <si>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</si>
  <si>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</si>
  <si>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</si>
  <si>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</si>
  <si>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</si>
  <si>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</si>
  <si>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</si>
  <si>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</si>
  <si>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</si>
  <si>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</si>
  <si>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</si>
  <si>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</si>
  <si>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</si>
  <si>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</si>
  <si>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</si>
  <si>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</si>
  <si>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</si>
  <si>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</si>
  <si>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</si>
  <si>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</si>
  <si>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</si>
  <si>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</si>
  <si>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</si>
  <si>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</si>
  <si>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</si>
  <si>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</si>
  <si>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</si>
  <si>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</si>
  <si>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</si>
  <si>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</si>
  <si>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</si>
  <si>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</si>
  <si>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</si>
  <si>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</si>
  <si>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</si>
  <si>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</si>
  <si>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</si>
  <si>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</si>
  <si>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</si>
  <si>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</si>
  <si>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</si>
  <si>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</si>
  <si>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</si>
  <si>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</si>
  <si>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</si>
  <si>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</si>
  <si>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</si>
  <si>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</si>
  <si>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</si>
  <si>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</si>
  <si>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</si>
  <si>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</si>
  <si>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</si>
  <si>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</si>
  <si>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</si>
  <si>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</si>
  <si>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</si>
  <si>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</si>
  <si>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</si>
  <si>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</si>
  <si>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</si>
  <si>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</si>
  <si>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</si>
  <si>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</si>
  <si>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</si>
  <si>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</si>
  <si>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</si>
  <si>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</si>
  <si>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</si>
  <si>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</si>
  <si>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</si>
  <si>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</si>
  <si>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</si>
  <si>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</si>
  <si>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</si>
  <si>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</si>
  <si>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</si>
  <si>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</si>
  <si>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</si>
  <si>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</si>
  <si>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</si>
  <si>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</si>
  <si>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</si>
  <si>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</si>
  <si>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</si>
  <si>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</si>
  <si>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</si>
  <si>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</si>
  <si>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</si>
  <si>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</si>
  <si>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</si>
  <si>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</si>
  <si>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</si>
  <si>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</si>
  <si>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</si>
  <si>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</si>
  <si>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</si>
  <si>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</si>
  <si>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</si>
  <si>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</si>
  <si>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</si>
  <si>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</si>
  <si>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</si>
  <si>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</si>
  <si>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</si>
  <si>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</si>
  <si>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</si>
  <si>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</si>
  <si>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</si>
  <si>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</si>
  <si>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</si>
  <si>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</si>
  <si>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</si>
  <si>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</si>
  <si>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</si>
  <si>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</si>
  <si>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</si>
  <si>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</si>
  <si>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</si>
  <si>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</si>
  <si>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</si>
  <si>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</si>
  <si>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</si>
  <si>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</si>
  <si>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</si>
  <si>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</si>
  <si>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</si>
  <si>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</si>
  <si>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</si>
  <si>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</si>
  <si>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</si>
  <si>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</si>
  <si>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</si>
  <si>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</si>
  <si>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</si>
  <si>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</si>
  <si>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</si>
  <si>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</si>
  <si>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</si>
  <si>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</si>
  <si>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</si>
  <si>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</si>
  <si>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</si>
  <si>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</si>
  <si>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</si>
  <si>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</si>
  <si>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</si>
  <si>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</si>
  <si>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</si>
  <si>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</si>
  <si>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</si>
  <si>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</si>
  <si>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</si>
  <si>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</si>
  <si>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</si>
  <si>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</si>
  <si>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</si>
  <si>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</si>
  <si>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</si>
  <si>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</si>
  <si>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</si>
  <si>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</si>
  <si>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</si>
  <si>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</si>
  <si>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</si>
  <si>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</si>
  <si>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</si>
  <si>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</si>
  <si>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</si>
  <si>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</si>
  <si>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</si>
  <si>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</si>
  <si>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</si>
  <si>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</si>
  <si>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</si>
  <si>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</si>
  <si>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</si>
  <si>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</si>
  <si>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</si>
  <si>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</si>
  <si>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</si>
  <si>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</si>
  <si>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</si>
  <si>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</si>
  <si>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</si>
  <si>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</si>
  <si>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</si>
  <si>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</si>
  <si>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</si>
  <si>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</si>
  <si>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</si>
  <si>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</si>
  <si>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</si>
  <si>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</si>
  <si>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</si>
  <si>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</si>
  <si>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</si>
  <si>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</si>
  <si>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</si>
  <si>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</si>
  <si>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</si>
  <si>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</si>
  <si>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</si>
  <si>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</si>
  <si>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</si>
  <si>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</si>
  <si>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</si>
  <si>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</si>
  <si>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</si>
  <si>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</si>
  <si>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</si>
  <si>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</si>
  <si>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</si>
  <si>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</si>
  <si>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</si>
  <si>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</si>
  <si>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</si>
  <si>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</si>
  <si>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</si>
  <si>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</si>
  <si>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</si>
  <si>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</si>
  <si>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</si>
  <si>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</si>
  <si>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</si>
  <si>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</si>
  <si>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</si>
  <si>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</si>
  <si>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</si>
  <si>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</si>
  <si>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</si>
  <si>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</si>
  <si>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</si>
  <si>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</si>
  <si>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</si>
  <si>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</si>
  <si>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</si>
  <si>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</si>
  <si>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</si>
  <si>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</si>
  <si>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</si>
  <si>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</si>
  <si>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</si>
  <si>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</si>
  <si>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</si>
  <si>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</si>
  <si>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</si>
  <si>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</si>
  <si>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</si>
  <si>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</si>
  <si>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</si>
  <si>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</si>
  <si>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</si>
  <si>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</si>
  <si>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</si>
  <si>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</si>
  <si>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</si>
  <si>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</si>
  <si>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</si>
  <si>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</si>
  <si>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</si>
  <si>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</si>
  <si>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</si>
  <si>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</si>
  <si>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</si>
  <si>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</si>
  <si>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</si>
  <si>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</si>
  <si>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</si>
  <si>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</si>
  <si>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</si>
  <si>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</si>
  <si>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</si>
  <si>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</si>
  <si>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</si>
  <si>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</si>
  <si>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</si>
  <si>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</si>
  <si>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</si>
  <si>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</si>
  <si>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</si>
  <si>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</si>
  <si>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</si>
  <si>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</si>
  <si>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</si>
  <si>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</si>
  <si>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</si>
  <si>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</si>
  <si>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</si>
  <si>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</si>
  <si>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</si>
  <si>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</si>
  <si>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</si>
  <si>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</si>
  <si>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</si>
  <si>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</si>
  <si>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</si>
  <si>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</si>
  <si>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</si>
  <si>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</si>
  <si>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</si>
  <si>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</si>
  <si>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</si>
  <si>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</si>
  <si>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</si>
  <si>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</si>
  <si>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</si>
  <si>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</si>
  <si>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</si>
  <si>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</si>
  <si>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</si>
  <si>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</si>
  <si>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</si>
  <si>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</si>
  <si>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</si>
  <si>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</si>
  <si>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</si>
  <si>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</si>
  <si>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</si>
  <si>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</si>
  <si>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</si>
  <si>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</si>
  <si>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</si>
  <si>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</si>
  <si>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</si>
  <si>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</si>
  <si>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</si>
  <si>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</si>
  <si>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</si>
  <si>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</si>
  <si>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</si>
  <si>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</si>
  <si>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</si>
  <si>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</si>
  <si>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</si>
  <si>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</si>
  <si>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</si>
  <si>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</si>
  <si>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</si>
  <si>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</si>
  <si>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</si>
  <si>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</si>
  <si>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</si>
  <si>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</si>
  <si>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</si>
  <si>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</si>
  <si>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</si>
  <si>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</si>
  <si>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</si>
  <si>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</si>
  <si>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</si>
  <si>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</si>
  <si>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</si>
  <si>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</si>
  <si>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</si>
  <si>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</si>
  <si>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</si>
  <si>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</si>
  <si>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</si>
  <si>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</si>
  <si>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</si>
  <si>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</si>
  <si>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</si>
  <si>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</si>
  <si>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</si>
  <si>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</si>
  <si>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</si>
  <si>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</si>
  <si>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</si>
  <si>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</si>
  <si>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</si>
  <si>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</si>
  <si>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</si>
  <si>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</si>
  <si>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</si>
  <si>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</si>
  <si>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</si>
  <si>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</si>
  <si>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</si>
  <si>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</si>
  <si>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</si>
  <si>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</si>
  <si>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</si>
  <si>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</si>
  <si>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</si>
  <si>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</si>
  <si>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</si>
  <si>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</si>
  <si>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</si>
  <si>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</si>
  <si>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</si>
  <si>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</si>
  <si>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</si>
  <si>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</si>
  <si>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</si>
  <si>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</si>
  <si>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</si>
  <si>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</si>
  <si>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</si>
  <si>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</si>
  <si>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</si>
  <si>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</si>
  <si>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</si>
  <si>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</si>
  <si>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</si>
  <si>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</si>
  <si>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</si>
  <si>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</si>
  <si>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</si>
  <si>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</si>
  <si>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</si>
  <si>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</si>
  <si>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</si>
  <si>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</si>
  <si>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</si>
  <si>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</si>
  <si>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</si>
  <si>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</si>
  <si>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</si>
  <si>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</si>
  <si>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</si>
  <si>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</si>
  <si>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</si>
  <si>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</si>
  <si>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</si>
  <si>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</si>
  <si>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</si>
  <si>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</si>
  <si>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</si>
  <si>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</si>
  <si>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</si>
  <si>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</si>
  <si>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</si>
  <si>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</si>
  <si>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</si>
  <si>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</si>
  <si>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</si>
  <si>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</si>
  <si>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</si>
  <si>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</si>
  <si>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</si>
  <si>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</si>
  <si>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</si>
  <si>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</si>
  <si>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</si>
  <si>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</si>
  <si>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</si>
  <si>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</si>
  <si>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</si>
  <si>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</si>
  <si>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</si>
  <si>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</si>
  <si>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</si>
  <si>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</si>
  <si>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</si>
  <si>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</si>
  <si>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</si>
  <si>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</si>
  <si>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</si>
  <si>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</si>
  <si>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</si>
  <si>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</si>
  <si>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</si>
  <si>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</si>
  <si>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</si>
  <si>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</si>
  <si>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</si>
  <si>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</si>
  <si>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</si>
  <si>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</si>
  <si>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</si>
  <si>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</si>
  <si>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</si>
  <si>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</si>
  <si>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</si>
  <si>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</si>
  <si>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</si>
  <si>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</si>
  <si>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</si>
  <si>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</si>
  <si>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</si>
  <si>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</si>
  <si>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</si>
  <si>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</si>
  <si>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</si>
  <si>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</si>
  <si>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</si>
  <si>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</si>
  <si>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</si>
  <si>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</si>
  <si>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</si>
  <si>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</si>
  <si>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</si>
  <si>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</si>
  <si>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</si>
  <si>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</si>
  <si>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</si>
  <si>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</si>
  <si>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</si>
  <si>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</si>
  <si>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</si>
  <si>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</si>
  <si>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</si>
  <si>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</si>
  <si>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</si>
  <si>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</si>
  <si>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</si>
  <si>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</si>
  <si>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</si>
  <si>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</si>
  <si>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</si>
  <si>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</si>
  <si>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</si>
  <si>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</si>
  <si>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</si>
  <si>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</si>
  <si>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</si>
  <si>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</si>
  <si>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</si>
  <si>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</si>
  <si>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</si>
  <si>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</si>
  <si>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</si>
  <si>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</si>
  <si>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</si>
  <si>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</si>
  <si>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</si>
  <si>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</si>
  <si>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</si>
  <si>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</si>
  <si>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</si>
  <si>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</si>
  <si>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</si>
  <si>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</si>
  <si>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</si>
  <si>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</si>
  <si>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</si>
  <si>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</si>
  <si>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</si>
  <si>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</si>
  <si>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</si>
  <si>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</si>
  <si>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</si>
  <si>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</si>
  <si>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</si>
  <si>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</si>
  <si>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</si>
  <si>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</si>
  <si>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</si>
  <si>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</si>
  <si>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</si>
  <si>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</si>
  <si>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</si>
  <si>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</si>
  <si>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</si>
  <si>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</si>
  <si>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</si>
  <si>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</si>
  <si>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</si>
  <si>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</si>
  <si>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</si>
  <si>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</si>
  <si>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</si>
  <si>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</si>
  <si>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</si>
  <si>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</si>
  <si>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</si>
  <si>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</si>
  <si>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</si>
  <si>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</si>
  <si>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</si>
  <si>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</si>
  <si>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</si>
  <si>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</si>
  <si>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</si>
  <si>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</si>
  <si>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</si>
  <si>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</si>
  <si>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</si>
  <si>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</si>
  <si>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</si>
  <si>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</si>
  <si>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</si>
  <si>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</si>
  <si>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</si>
  <si>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</si>
  <si>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</si>
  <si>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</si>
  <si>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</si>
  <si>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</si>
  <si>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</si>
  <si>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</si>
  <si>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</si>
  <si>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</si>
  <si>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</si>
  <si>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</si>
  <si>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</si>
  <si>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</si>
  <si>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</si>
  <si>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</si>
  <si>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</si>
  <si>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</si>
  <si>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</si>
  <si>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</si>
  <si>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</si>
  <si>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</si>
  <si>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</si>
  <si>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</si>
  <si>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</si>
  <si>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</si>
  <si>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</si>
  <si>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</si>
  <si>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</si>
  <si>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</si>
  <si>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</si>
  <si>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</si>
  <si>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</si>
  <si>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</si>
  <si>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</si>
  <si>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</si>
  <si>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</si>
  <si>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</si>
  <si>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</si>
  <si>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</si>
  <si>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</si>
  <si>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</si>
  <si>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</si>
  <si>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</si>
  <si>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</si>
  <si>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</si>
  <si>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</si>
  <si>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</si>
  <si>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</si>
  <si>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</si>
  <si>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</si>
  <si>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</si>
  <si>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</si>
  <si>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</si>
  <si>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</si>
  <si>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</si>
  <si>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</si>
  <si>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</si>
  <si>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</si>
  <si>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</si>
  <si>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</si>
  <si>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</si>
  <si>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</si>
  <si>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</si>
  <si>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</si>
  <si>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</si>
  <si>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</si>
  <si>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</si>
  <si>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</si>
  <si>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</si>
  <si>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</si>
  <si>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</si>
  <si>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</si>
  <si>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</si>
  <si>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</si>
  <si>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</si>
  <si>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</si>
  <si>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</si>
  <si>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</si>
  <si>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</si>
  <si>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</si>
  <si>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</si>
  <si>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</si>
  <si>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</si>
  <si>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</si>
  <si>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</si>
  <si>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</si>
  <si>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</si>
  <si>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</si>
  <si>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</si>
  <si>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</si>
  <si>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</si>
  <si>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</si>
  <si>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</si>
  <si>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</si>
  <si>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</si>
  <si>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</si>
  <si>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</si>
  <si>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</si>
  <si>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</si>
  <si>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</si>
  <si>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</si>
  <si>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</si>
  <si>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</si>
  <si>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</si>
  <si>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</si>
  <si>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</si>
  <si>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</si>
  <si>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</si>
  <si>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</si>
  <si>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</si>
  <si>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</si>
  <si>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</si>
  <si>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</si>
  <si>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</si>
  <si>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</si>
  <si>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</si>
  <si>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</si>
  <si>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</si>
  <si>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</si>
  <si>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</si>
  <si>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</si>
  <si>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</si>
  <si>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</si>
  <si>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</si>
  <si>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</si>
  <si>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</si>
  <si>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</si>
  <si>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</si>
  <si>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</si>
  <si>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</si>
  <si>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</si>
  <si>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</si>
  <si>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</si>
  <si>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</si>
  <si>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</si>
  <si>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</si>
  <si>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</si>
  <si>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</si>
  <si>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</si>
  <si>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</si>
  <si>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</si>
  <si>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</si>
  <si>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</si>
  <si>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</si>
  <si>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</si>
  <si>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</si>
  <si>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</si>
  <si>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</si>
  <si>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</si>
  <si>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</si>
  <si>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</si>
  <si>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</si>
  <si>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</si>
  <si>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</si>
  <si>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</si>
  <si>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</si>
  <si>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</si>
  <si>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</si>
  <si>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</si>
  <si>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</si>
  <si>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</si>
  <si>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</si>
  <si>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</si>
  <si>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</si>
  <si>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</si>
  <si>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</si>
  <si>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</si>
  <si>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</si>
  <si>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</si>
  <si>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</si>
  <si>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</si>
  <si>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</si>
  <si>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</si>
  <si>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</si>
  <si>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</si>
  <si>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</si>
  <si>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</si>
  <si>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</si>
  <si>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</si>
  <si>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</si>
  <si>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</si>
  <si>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</si>
  <si>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</si>
  <si>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</si>
  <si>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</si>
  <si>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</si>
  <si>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</si>
  <si>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</si>
  <si>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</si>
  <si>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</si>
  <si>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</si>
  <si>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</si>
  <si>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</si>
  <si>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</si>
  <si>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</si>
  <si>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</si>
  <si>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</si>
  <si>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</si>
  <si>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</si>
  <si>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</si>
  <si>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</si>
  <si>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</si>
  <si>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</si>
  <si>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</si>
  <si>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</si>
  <si>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</si>
  <si>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</si>
  <si>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</si>
  <si>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</si>
  <si>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</si>
  <si>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</si>
  <si>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</si>
  <si>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</si>
  <si>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</si>
  <si>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</si>
  <si>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</si>
  <si>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</si>
  <si>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</si>
  <si>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</si>
  <si>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</si>
  <si>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</si>
  <si>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</si>
  <si>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</si>
  <si>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</si>
  <si>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</si>
  <si>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</si>
  <si>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</si>
  <si>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</si>
  <si>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</si>
  <si>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</si>
  <si>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</si>
  <si>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</si>
  <si>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</si>
  <si>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</si>
  <si>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</si>
  <si>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</si>
  <si>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</si>
  <si>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</si>
  <si>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</si>
  <si>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</si>
  <si>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</si>
  <si>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</si>
  <si>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</si>
  <si>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</si>
  <si>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</si>
  <si>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</si>
  <si>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</si>
  <si>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</si>
  <si>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</si>
  <si>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</si>
  <si>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</si>
  <si>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</si>
  <si>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</si>
  <si>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</si>
  <si>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</si>
  <si>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</si>
  <si>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</si>
  <si>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</si>
  <si>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</si>
  <si>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</si>
  <si>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</si>
  <si>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</si>
  <si>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</si>
  <si>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</si>
  <si>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</si>
  <si>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</si>
  <si>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</si>
  <si>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</si>
  <si>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</si>
  <si>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</si>
  <si>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</si>
  <si>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</si>
  <si>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</si>
  <si>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</si>
  <si>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</si>
  <si>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</si>
  <si>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</si>
  <si>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</si>
  <si>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</si>
  <si>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</si>
  <si>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</si>
  <si>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</si>
  <si>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</si>
  <si>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</si>
  <si>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</si>
  <si>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</si>
  <si>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</si>
  <si>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</si>
  <si>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</si>
  <si>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</si>
  <si>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</si>
  <si>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</si>
  <si>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</si>
  <si>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</si>
  <si>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</si>
  <si>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</si>
  <si>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</si>
  <si>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</si>
  <si>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</si>
  <si>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</si>
  <si>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</si>
  <si>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</si>
  <si>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</si>
  <si>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</si>
  <si>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</si>
  <si>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</si>
  <si>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</si>
  <si>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</si>
  <si>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</si>
  <si>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</si>
  <si>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</si>
  <si>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</si>
  <si>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</si>
  <si>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</si>
  <si>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</si>
  <si>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</si>
  <si>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</si>
  <si>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</si>
  <si>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</si>
  <si>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</si>
  <si>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</si>
  <si>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</si>
  <si>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</si>
  <si>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</si>
  <si>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</si>
  <si>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</si>
  <si>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</si>
  <si>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</si>
  <si>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</si>
  <si>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</si>
  <si>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</si>
  <si>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</si>
  <si>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</si>
  <si>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</si>
  <si>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</si>
  <si>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</si>
  <si>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</si>
  <si>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</si>
  <si>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</si>
  <si>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</si>
  <si>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</si>
  <si>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</si>
  <si>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</si>
  <si>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</si>
  <si>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</si>
  <si>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</si>
  <si>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</si>
  <si>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</si>
  <si>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</si>
  <si>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</si>
  <si>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</si>
  <si>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</si>
  <si>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</si>
  <si>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</si>
  <si>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</si>
  <si>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</si>
  <si>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</si>
  <si>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</si>
  <si>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</si>
  <si>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</si>
  <si>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</si>
  <si>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</si>
  <si>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</si>
  <si>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</si>
  <si>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</si>
  <si>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</si>
  <si>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</si>
  <si>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</si>
  <si>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</si>
  <si>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</si>
  <si>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</si>
  <si>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</si>
  <si>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</si>
  <si>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</si>
  <si>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</si>
  <si>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</si>
  <si>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</si>
  <si>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</si>
  <si>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</si>
  <si>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</si>
  <si>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</si>
  <si>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</si>
  <si>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</si>
  <si>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</si>
  <si>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</si>
  <si>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</si>
  <si>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</si>
  <si>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</si>
  <si>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</si>
  <si>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</si>
  <si>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</si>
  <si>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</si>
  <si>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</si>
  <si>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</si>
  <si>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</si>
  <si>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</si>
  <si>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</si>
  <si>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</si>
  <si>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</si>
  <si>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</si>
  <si>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</si>
  <si>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</si>
  <si>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</si>
  <si>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</si>
  <si>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</si>
  <si>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</si>
  <si>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</si>
  <si>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</si>
  <si>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</si>
  <si>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</si>
  <si>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</si>
  <si>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</si>
  <si>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</si>
  <si>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</si>
  <si>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</si>
  <si>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</si>
  <si>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</si>
  <si>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</si>
  <si>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</si>
  <si>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</si>
  <si>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</si>
  <si>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</si>
  <si>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</si>
  <si>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</si>
  <si>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</si>
  <si>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</si>
  <si>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</si>
  <si>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</si>
  <si>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</si>
  <si>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</si>
  <si>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</si>
  <si>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</si>
  <si>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</si>
  <si>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</si>
  <si>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</si>
  <si>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</si>
  <si>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</si>
  <si>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</si>
  <si>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</si>
  <si>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</si>
  <si>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</si>
  <si>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</si>
  <si>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</si>
  <si>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</si>
  <si>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</si>
  <si>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</si>
  <si>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</si>
  <si>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</si>
  <si>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</si>
  <si>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</si>
  <si>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</si>
  <si>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</si>
  <si>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</si>
  <si>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</si>
  <si>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</si>
  <si>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</si>
  <si>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</si>
  <si>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</si>
  <si>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</si>
  <si>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</si>
  <si>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</si>
  <si>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</si>
  <si>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</si>
  <si>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</si>
  <si>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</si>
  <si>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</si>
  <si>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</si>
  <si>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</si>
  <si>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</si>
  <si>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</si>
  <si>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</si>
  <si>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</si>
  <si>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</si>
  <si>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</si>
  <si>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</si>
  <si>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</si>
  <si>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</si>
  <si>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</si>
  <si>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</si>
  <si>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</si>
  <si>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</si>
  <si>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</si>
  <si>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</si>
  <si>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</si>
  <si>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</si>
  <si>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</si>
  <si>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</si>
  <si>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</si>
  <si>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</si>
  <si>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</si>
  <si>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</si>
  <si>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</si>
  <si>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</si>
  <si>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</si>
  <si>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</si>
  <si>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</si>
  <si>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</si>
  <si>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</si>
  <si>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</si>
  <si>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</si>
  <si>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</si>
  <si>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</si>
  <si>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</si>
  <si>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</si>
  <si>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</si>
  <si>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</si>
  <si>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</si>
  <si>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</si>
  <si>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</si>
  <si>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</si>
  <si>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</si>
  <si>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</si>
  <si>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</si>
  <si>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</si>
  <si>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</si>
  <si>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</si>
  <si>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</si>
  <si>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</si>
  <si>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</si>
  <si>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</si>
  <si>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</si>
  <si>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</si>
  <si>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</si>
  <si>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</si>
  <si>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</si>
  <si>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</si>
  <si>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</si>
  <si>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</si>
  <si>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</si>
  <si>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</si>
  <si>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</si>
  <si>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</si>
  <si>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</si>
  <si>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</si>
  <si>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</si>
  <si>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</si>
  <si>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</si>
  <si>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</si>
  <si>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</si>
  <si>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</si>
  <si>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</si>
  <si>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</si>
  <si>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</si>
  <si>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</si>
  <si>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</si>
  <si>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</si>
  <si>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</si>
  <si>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</si>
  <si>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</si>
  <si>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</si>
  <si>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</si>
  <si>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</si>
  <si>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</si>
  <si>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</si>
  <si>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</si>
  <si>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</si>
  <si>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</si>
  <si>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</si>
  <si>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</si>
  <si>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</si>
  <si>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</si>
  <si>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</si>
  <si>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</si>
  <si>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</si>
  <si>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</si>
  <si>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</si>
  <si>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</si>
  <si>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</si>
  <si>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</si>
  <si>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</si>
  <si>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</si>
  <si>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</si>
  <si>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</si>
  <si>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</si>
  <si>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</si>
  <si>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</si>
  <si>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</si>
  <si>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</si>
  <si>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</si>
  <si>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</si>
  <si>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</si>
  <si>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</si>
  <si>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</si>
  <si>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</si>
  <si>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</si>
  <si>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</si>
  <si>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</si>
  <si>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</si>
  <si>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</si>
  <si>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</si>
  <si>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</si>
  <si>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</si>
  <si>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</si>
  <si>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</si>
  <si>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</si>
  <si>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</si>
  <si>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</si>
  <si>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</si>
  <si>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</si>
  <si>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</si>
  <si>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</si>
  <si>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</si>
  <si>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</si>
  <si>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</si>
  <si>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</si>
  <si>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</si>
  <si>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</si>
  <si>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</si>
  <si>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</si>
  <si>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</si>
  <si>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</si>
  <si>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</si>
  <si>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</si>
  <si>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</si>
  <si>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</si>
  <si>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</si>
  <si>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</si>
  <si>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</si>
  <si>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</si>
  <si>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</si>
  <si>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</si>
  <si>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</si>
  <si>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</si>
  <si>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</si>
  <si>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</si>
  <si>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</si>
  <si>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</si>
  <si>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</si>
  <si>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</si>
  <si>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</si>
  <si>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</si>
  <si>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</si>
  <si>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</si>
  <si>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</si>
  <si>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</si>
  <si>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</si>
  <si>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</si>
  <si>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</si>
  <si>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</si>
  <si>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</si>
  <si>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</si>
  <si>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</si>
  <si>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</si>
  <si>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</si>
  <si>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</si>
  <si>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</si>
  <si>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</si>
  <si>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</si>
  <si>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</si>
  <si>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</si>
  <si>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</si>
  <si>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</si>
  <si>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</si>
  <si>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</si>
  <si>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</si>
  <si>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</si>
  <si>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</si>
  <si>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</si>
  <si>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</si>
  <si>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</si>
  <si>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</si>
  <si>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</si>
  <si>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</si>
  <si>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</si>
  <si>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</si>
  <si>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</si>
  <si>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</si>
  <si>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</si>
  <si>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</si>
  <si>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</si>
  <si>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</si>
  <si>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</si>
  <si>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</si>
  <si>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</si>
  <si>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</si>
  <si>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</si>
  <si>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</si>
  <si>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</si>
  <si>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</si>
  <si>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</si>
  <si>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</si>
  <si>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</si>
  <si>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</si>
  <si>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</si>
  <si>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</si>
  <si>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</si>
  <si>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</si>
  <si>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</si>
  <si>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</si>
  <si>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</si>
  <si>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</si>
  <si>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</si>
  <si>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</si>
  <si>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</si>
  <si>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</si>
  <si>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</si>
  <si>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</si>
  <si>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</si>
  <si>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</si>
  <si>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</si>
  <si>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</si>
  <si>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</si>
  <si>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</si>
  <si>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</si>
  <si>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</si>
  <si>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</si>
  <si>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</si>
  <si>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</si>
  <si>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</si>
  <si>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</si>
  <si>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</si>
  <si>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</si>
  <si>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</si>
  <si>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</si>
  <si>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</si>
  <si>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</si>
  <si>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</si>
  <si>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</si>
  <si>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</si>
  <si>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</si>
  <si>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</si>
  <si>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</si>
  <si>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</si>
  <si>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</si>
  <si>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</si>
  <si>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</si>
  <si>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</si>
  <si>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</si>
  <si>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</si>
  <si>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</si>
  <si>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</si>
  <si>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</si>
  <si>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</si>
  <si>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</si>
  <si>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</si>
  <si>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</si>
  <si>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</si>
  <si>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</si>
  <si>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</si>
  <si>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</si>
  <si>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</si>
  <si>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</si>
  <si>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</si>
  <si>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</si>
  <si>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</si>
  <si>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</si>
  <si>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</si>
  <si>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</si>
  <si>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</si>
  <si>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</si>
  <si>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</si>
  <si>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</si>
  <si>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</si>
  <si>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</si>
  <si>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</si>
  <si>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</si>
  <si>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</si>
  <si>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</si>
  <si>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</si>
  <si>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</si>
  <si>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</si>
  <si>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</si>
  <si>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</si>
  <si>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</si>
  <si>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</si>
  <si>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</si>
  <si>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</si>
  <si>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</si>
  <si>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</si>
  <si>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</si>
  <si>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</si>
  <si>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</si>
  <si>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</si>
  <si>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</si>
  <si>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</si>
  <si>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</si>
  <si>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</si>
  <si>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</si>
  <si>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</si>
  <si>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</si>
  <si>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</si>
  <si>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</si>
  <si>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</si>
  <si>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</si>
  <si>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</si>
  <si>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</si>
  <si>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</si>
  <si>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</si>
  <si>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</si>
  <si>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</si>
  <si>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</si>
  <si>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</si>
  <si>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</si>
  <si>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</si>
  <si>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</si>
  <si>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</si>
  <si>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</si>
  <si>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</si>
  <si>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</si>
  <si>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</si>
  <si>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</si>
  <si>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</si>
  <si>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</si>
  <si>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</si>
  <si>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</si>
  <si>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</si>
  <si>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</si>
  <si>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</si>
  <si>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</si>
  <si>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</si>
  <si>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</si>
  <si>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</si>
  <si>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</si>
  <si>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</si>
  <si>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</si>
  <si>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</si>
  <si>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</si>
  <si>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</si>
  <si>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</si>
  <si>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</si>
  <si>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</si>
  <si>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</si>
  <si>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</si>
  <si>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</si>
  <si>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</si>
  <si>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</si>
  <si>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</si>
  <si>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</si>
  <si>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</si>
  <si>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</si>
  <si>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</si>
  <si>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</si>
  <si>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</si>
  <si>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</si>
  <si>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</si>
  <si>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</si>
  <si>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</si>
  <si>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</si>
  <si>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</si>
  <si>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</si>
  <si>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</si>
  <si>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</si>
  <si>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</si>
  <si>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</si>
  <si>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</si>
  <si>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</si>
  <si>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</si>
  <si>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</si>
  <si>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</si>
  <si>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</si>
  <si>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</si>
  <si>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</si>
  <si>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</si>
  <si>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</si>
  <si>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</si>
  <si>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</si>
  <si>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</si>
  <si>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</si>
  <si>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</si>
  <si>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</si>
  <si>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</si>
  <si>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</si>
  <si>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</si>
  <si>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</si>
  <si>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</si>
  <si>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</si>
  <si>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</si>
  <si>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</si>
  <si>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</si>
  <si>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</si>
  <si>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</si>
  <si>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</si>
  <si>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</si>
  <si>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</si>
  <si>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</si>
  <si>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</si>
  <si>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</si>
  <si>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</si>
  <si>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</si>
  <si>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</si>
  <si>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</si>
  <si>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</si>
  <si>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</si>
  <si>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</si>
  <si>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</si>
  <si>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</si>
  <si>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</si>
  <si>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</si>
  <si>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</si>
  <si>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</si>
  <si>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</si>
  <si>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</si>
  <si>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</si>
  <si>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</si>
  <si>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</si>
  <si>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</si>
  <si>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</si>
  <si>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</si>
  <si>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</si>
  <si>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</si>
  <si>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</si>
  <si>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</si>
  <si>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</si>
  <si>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</si>
  <si>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</si>
  <si>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</si>
  <si>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</si>
  <si>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</si>
  <si>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</si>
  <si>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</si>
  <si>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</si>
  <si>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</si>
  <si>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</si>
  <si>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</si>
  <si>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</si>
  <si>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</si>
  <si>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</si>
  <si>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</si>
  <si>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</si>
  <si>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</si>
  <si>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</si>
  <si>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</si>
  <si>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</si>
  <si>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</si>
  <si>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</si>
  <si>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</si>
  <si>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</si>
  <si>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</si>
  <si>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</si>
  <si>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</si>
  <si>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</si>
  <si>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</si>
  <si>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</si>
  <si>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</si>
  <si>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</si>
  <si>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</si>
  <si>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</si>
  <si>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</si>
  <si>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</si>
  <si>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</si>
  <si>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</si>
  <si>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</si>
  <si>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</si>
  <si>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</si>
  <si>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</si>
  <si>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</si>
  <si>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</si>
  <si>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</si>
  <si>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</si>
  <si>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</si>
  <si>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</si>
  <si>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</si>
  <si>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</si>
  <si>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</si>
  <si>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</si>
  <si>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</si>
  <si>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</si>
  <si>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</si>
  <si>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</si>
  <si>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</si>
  <si>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</si>
  <si>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</si>
  <si>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</si>
  <si>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</si>
  <si>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</si>
  <si>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</si>
  <si>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</si>
  <si>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</si>
  <si>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</si>
  <si>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</si>
  <si>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</si>
  <si>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</si>
  <si>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</si>
  <si>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</si>
  <si>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</si>
  <si>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</si>
  <si>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</si>
  <si>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</si>
  <si>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</si>
  <si>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</si>
  <si>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</si>
  <si>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</si>
  <si>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</si>
  <si>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</si>
  <si>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</si>
  <si>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</si>
  <si>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</si>
  <si>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</si>
  <si>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</si>
  <si>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</si>
  <si>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</si>
  <si>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</si>
  <si>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</si>
  <si>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</si>
  <si>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</si>
  <si>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</si>
  <si>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</si>
  <si>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</si>
  <si>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</si>
  <si>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</si>
  <si>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</si>
  <si>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</si>
  <si>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</si>
  <si>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</si>
  <si>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</si>
  <si>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</si>
  <si>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</si>
  <si>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</si>
  <si>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</si>
  <si>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</si>
  <si>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</si>
  <si>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</si>
  <si>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</si>
  <si>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</si>
  <si>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</si>
  <si>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</si>
  <si>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</si>
  <si>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</si>
  <si>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</si>
  <si>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</si>
  <si>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</si>
  <si>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</si>
  <si>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</si>
  <si>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</si>
  <si>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</si>
  <si>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</si>
  <si>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</si>
  <si>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</si>
  <si>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</si>
  <si>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</si>
  <si>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</si>
  <si>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</si>
  <si>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</si>
  <si>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</si>
  <si>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</si>
  <si>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</si>
  <si>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</si>
  <si>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</si>
  <si>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</si>
  <si>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</si>
  <si>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</si>
  <si>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</si>
  <si>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</si>
  <si>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</si>
  <si>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</si>
  <si>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</si>
  <si>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</si>
  <si>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</si>
  <si>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</si>
  <si>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</si>
  <si>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</si>
  <si>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</si>
  <si>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</si>
  <si>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</si>
  <si>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</si>
  <si>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</si>
  <si>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</si>
  <si>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</si>
  <si>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</si>
  <si>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</si>
  <si>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</si>
  <si>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</si>
  <si>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</si>
  <si>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</si>
  <si>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</si>
  <si>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</si>
  <si>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</si>
  <si>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</si>
  <si>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</si>
  <si>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</si>
  <si>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</si>
  <si>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</si>
  <si>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</si>
  <si>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</si>
  <si>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</si>
  <si>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</si>
  <si>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</si>
  <si>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</si>
  <si>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</si>
  <si>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</si>
  <si>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</si>
  <si>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</si>
  <si>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</si>
  <si>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</si>
  <si>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</si>
  <si>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</si>
  <si>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</si>
  <si>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</si>
  <si>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</si>
  <si>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</si>
  <si>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</si>
  <si>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</si>
  <si>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</si>
  <si>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</si>
  <si>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</si>
  <si>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</si>
  <si>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</si>
  <si>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</si>
  <si>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</si>
  <si>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</si>
  <si>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</si>
  <si>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</si>
  <si>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</si>
  <si>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</si>
  <si>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</si>
  <si>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</si>
  <si>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</si>
  <si>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</si>
  <si>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</si>
  <si>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</si>
  <si>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</si>
  <si>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</si>
  <si>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</si>
  <si>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</si>
  <si>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</si>
  <si>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</si>
  <si>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</si>
  <si>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</si>
  <si>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</si>
  <si>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</si>
  <si>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</si>
  <si>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</si>
  <si>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</si>
  <si>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</si>
  <si>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</si>
  <si>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</si>
  <si>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</si>
  <si>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</si>
  <si>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</si>
  <si>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</si>
  <si>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</si>
  <si>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</si>
  <si>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</si>
  <si>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</si>
  <si>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</si>
  <si>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</si>
  <si>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</si>
  <si>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</si>
  <si>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</si>
  <si>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</si>
  <si>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</si>
  <si>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</si>
  <si>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</si>
  <si>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</si>
  <si>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</si>
  <si>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</si>
  <si>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</si>
  <si>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</si>
  <si>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</si>
  <si>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</si>
  <si>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</si>
  <si>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</si>
  <si>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</si>
  <si>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</si>
  <si>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</si>
  <si>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</si>
  <si>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</si>
  <si>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</si>
  <si>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</si>
  <si>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</si>
  <si>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</si>
  <si>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</si>
  <si>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</si>
  <si>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</si>
  <si>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</si>
  <si>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</si>
  <si>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</si>
  <si>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</si>
  <si>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</si>
  <si>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</si>
  <si>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</si>
  <si>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</si>
  <si>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</si>
  <si>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</si>
  <si>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</si>
  <si>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</si>
  <si>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</si>
  <si>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</si>
  <si>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</si>
  <si>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</si>
  <si>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</si>
  <si>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</si>
  <si>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</si>
  <si>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</si>
  <si>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</si>
  <si>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</si>
  <si>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</si>
  <si>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</si>
  <si>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</si>
  <si>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</si>
  <si>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</si>
  <si>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</si>
  <si>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</si>
  <si>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</si>
  <si>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</si>
  <si>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</si>
  <si>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</si>
  <si>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</si>
  <si>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</si>
  <si>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</si>
  <si>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</si>
  <si>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</si>
  <si>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</si>
  <si>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</si>
  <si>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</si>
  <si>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</si>
  <si>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</si>
  <si>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</si>
  <si>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</si>
  <si>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</si>
  <si>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</si>
  <si>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</si>
  <si>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</si>
  <si>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</si>
  <si>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</si>
  <si>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</si>
  <si>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</si>
  <si>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</si>
  <si>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</si>
  <si>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</si>
  <si>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</si>
  <si>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</si>
  <si>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</si>
  <si>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</si>
  <si>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</si>
  <si>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</si>
  <si>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</si>
  <si>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</si>
  <si>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</si>
  <si>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</si>
  <si>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</si>
  <si>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</si>
  <si>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</si>
  <si>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</si>
  <si>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</si>
  <si>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</si>
  <si>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</si>
  <si>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</si>
  <si>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</si>
  <si>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</si>
  <si>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</si>
  <si>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</si>
  <si>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</si>
  <si>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</si>
  <si>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</si>
  <si>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</si>
  <si>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</si>
  <si>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</si>
  <si>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</si>
  <si>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</si>
  <si>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</si>
  <si>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</si>
  <si>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</si>
  <si>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</si>
  <si>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</si>
  <si>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</si>
  <si>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</si>
  <si>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</si>
  <si>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</si>
  <si>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</si>
  <si>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</si>
  <si>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</si>
  <si>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</si>
  <si>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</si>
  <si>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</si>
  <si>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</si>
  <si>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</si>
  <si>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</si>
  <si>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</si>
  <si>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</si>
  <si>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</si>
  <si>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</si>
  <si>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</si>
  <si>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</si>
  <si>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</si>
  <si>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</si>
  <si>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</si>
  <si>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</si>
  <si>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</si>
  <si>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</si>
  <si>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</si>
  <si>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</si>
  <si>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</si>
  <si>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</si>
  <si>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</si>
  <si>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</si>
  <si>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</si>
  <si>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</si>
  <si>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</si>
  <si>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</si>
  <si>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</si>
  <si>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</si>
  <si>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</si>
  <si>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</si>
  <si>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</si>
  <si>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</si>
  <si>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</si>
  <si>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</si>
  <si>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</si>
  <si>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</si>
  <si>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</si>
  <si>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</si>
  <si>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</si>
  <si>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</si>
  <si>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</si>
  <si>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</si>
  <si>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</si>
  <si>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</si>
  <si>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</si>
  <si>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</si>
  <si>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</si>
  <si>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</si>
  <si>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</si>
  <si>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</si>
  <si>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</si>
  <si>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</si>
  <si>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</si>
  <si>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</si>
  <si>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</si>
  <si>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</si>
  <si>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</si>
  <si>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</si>
  <si>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</si>
  <si>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</si>
  <si>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</si>
  <si>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</si>
  <si>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</si>
  <si>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</si>
  <si>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</si>
  <si>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</si>
  <si>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</si>
  <si>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</si>
  <si>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</si>
  <si>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</si>
  <si>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</si>
  <si>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</si>
  <si>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</si>
  <si>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</si>
  <si>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</si>
  <si>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</si>
  <si>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</si>
  <si>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</si>
  <si>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</si>
  <si>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</si>
  <si>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</si>
  <si>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</si>
  <si>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</si>
  <si>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</si>
  <si>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</si>
  <si>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</si>
  <si>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</si>
  <si>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</si>
  <si>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</si>
  <si>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</si>
  <si>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</si>
  <si>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</si>
  <si>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</si>
  <si>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</si>
  <si>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</si>
  <si>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</si>
  <si>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</si>
  <si>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</si>
  <si>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</si>
  <si>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</si>
  <si>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</si>
  <si>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</si>
  <si>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</si>
  <si>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</si>
  <si>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</si>
  <si>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</si>
  <si>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</si>
  <si>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</si>
  <si>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</si>
  <si>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</si>
  <si>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</si>
  <si>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</si>
  <si>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</si>
  <si>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</si>
  <si>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</si>
  <si>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</si>
  <si>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</si>
  <si>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</si>
  <si>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</si>
  <si>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</si>
  <si>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</si>
  <si>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</si>
  <si>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</si>
  <si>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</si>
  <si>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</si>
  <si>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</si>
  <si>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</si>
  <si>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</si>
  <si>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</si>
  <si>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</si>
  <si>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</si>
  <si>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</si>
  <si>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</si>
  <si>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</si>
  <si>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</si>
  <si>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</si>
  <si>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</si>
  <si>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</si>
  <si>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</si>
  <si>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</si>
  <si>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</si>
  <si>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</si>
  <si>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</si>
  <si>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</si>
  <si>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</si>
  <si>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</si>
  <si>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</si>
  <si>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</si>
  <si>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</si>
  <si>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</si>
  <si>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</si>
  <si>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</si>
  <si>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</si>
  <si>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</si>
  <si>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</si>
  <si>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</si>
  <si>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</si>
  <si>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</si>
  <si>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</si>
  <si>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</si>
  <si>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</si>
  <si>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</si>
  <si>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</si>
  <si>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</si>
  <si>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</si>
  <si>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</si>
  <si>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</si>
  <si>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</si>
  <si>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</si>
  <si>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</si>
  <si>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</si>
  <si>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</si>
  <si>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</si>
  <si>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</si>
  <si>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</si>
  <si>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</si>
  <si>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</si>
  <si>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</si>
  <si>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</si>
  <si>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</si>
  <si>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</si>
  <si>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</si>
  <si>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</si>
  <si>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</si>
  <si>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</si>
  <si>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</si>
  <si>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</si>
  <si>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</si>
  <si>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</si>
  <si>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</si>
  <si>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</si>
  <si>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</si>
  <si>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</si>
  <si>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</si>
  <si>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</si>
  <si>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</si>
  <si>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</si>
  <si>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</si>
  <si>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</si>
  <si>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</si>
  <si>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</si>
  <si>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</si>
  <si>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</si>
  <si>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</si>
  <si>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</si>
  <si>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</si>
  <si>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</si>
  <si>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</si>
  <si>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</si>
  <si>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</si>
  <si>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</si>
  <si>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</si>
  <si>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</si>
  <si>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</si>
  <si>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</si>
  <si>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</si>
  <si>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</si>
  <si>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</si>
  <si>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</si>
  <si>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</si>
  <si>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</si>
  <si>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</si>
  <si>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</si>
  <si>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</si>
  <si>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</si>
  <si>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</si>
  <si>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</si>
  <si>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</si>
  <si>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</si>
  <si>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</si>
  <si>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</si>
  <si>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</si>
  <si>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</si>
  <si>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</si>
  <si>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</si>
  <si>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</si>
  <si>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</si>
  <si>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</si>
  <si>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</si>
  <si>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</si>
  <si>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</si>
  <si>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</si>
  <si>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</si>
  <si>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</si>
  <si>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</si>
  <si>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</si>
  <si>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</si>
  <si>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</si>
  <si>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</si>
  <si>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</si>
  <si>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</si>
  <si>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</si>
  <si>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</si>
  <si>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</si>
  <si>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</si>
  <si>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</si>
  <si>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</si>
  <si>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</si>
  <si>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</si>
  <si>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</si>
  <si>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</si>
  <si>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</si>
  <si>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</si>
  <si>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</si>
  <si>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</si>
  <si>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</si>
  <si>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</si>
  <si>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</si>
  <si>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</si>
  <si>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</si>
  <si>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</si>
  <si>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</si>
  <si>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</si>
  <si>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</si>
  <si>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</si>
  <si>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</si>
  <si>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</si>
  <si>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</si>
  <si>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</si>
  <si>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</si>
  <si>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</si>
  <si>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</si>
  <si>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</si>
  <si>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</si>
  <si>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</si>
  <si>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</si>
  <si>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</si>
  <si>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</si>
  <si>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</si>
  <si>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</si>
  <si>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</si>
  <si>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</si>
  <si>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</si>
  <si>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</si>
  <si>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</si>
  <si>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</si>
  <si>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</si>
  <si>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</si>
  <si>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</si>
  <si>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</si>
  <si>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</si>
  <si>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</si>
  <si>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</si>
  <si>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</si>
  <si>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</si>
  <si>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</si>
  <si>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</si>
  <si>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</si>
  <si>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</si>
  <si>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</si>
  <si>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</si>
  <si>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</si>
  <si>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</si>
  <si>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</si>
  <si>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</si>
  <si>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</si>
  <si>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</si>
  <si>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</si>
  <si>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</si>
  <si>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</si>
  <si>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</si>
  <si>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</si>
  <si>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</si>
  <si>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</si>
  <si>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</si>
  <si>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</si>
  <si>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</si>
  <si>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</si>
  <si>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</si>
  <si>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</si>
  <si>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</si>
  <si>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</si>
  <si>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</si>
  <si>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</si>
  <si>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</si>
  <si>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</si>
  <si>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</si>
  <si>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</si>
  <si>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</si>
  <si>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</si>
  <si>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</si>
  <si>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</si>
  <si>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</si>
  <si>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</si>
  <si>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</si>
  <si>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</si>
  <si>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</si>
  <si>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</si>
  <si>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</si>
  <si>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</si>
  <si>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</si>
  <si>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</si>
  <si>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</si>
  <si>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</si>
  <si>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</si>
  <si>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</si>
  <si>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</si>
  <si>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</si>
  <si>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</si>
  <si>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</si>
  <si>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</si>
  <si>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</si>
  <si>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</si>
  <si>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</si>
  <si>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</si>
  <si>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</si>
  <si>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</si>
  <si>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</si>
  <si>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</si>
  <si>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</si>
  <si>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</si>
  <si>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</si>
  <si>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</si>
  <si>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</si>
  <si>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</si>
  <si>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</si>
  <si>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</si>
  <si>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</si>
  <si>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</si>
  <si>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</si>
  <si>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</si>
  <si>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</si>
  <si>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</si>
  <si>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</si>
  <si>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</si>
  <si>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</si>
  <si>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</si>
  <si>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</si>
  <si>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</si>
  <si>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</si>
  <si>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</si>
  <si>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</si>
  <si>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</si>
  <si>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</si>
  <si>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</si>
  <si>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</si>
  <si>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</si>
  <si>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</si>
  <si>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</si>
  <si>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</si>
  <si>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</si>
  <si>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</si>
  <si>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</si>
  <si>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</si>
  <si>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</si>
  <si>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</si>
  <si>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</si>
  <si>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</si>
  <si>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</si>
  <si>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</si>
  <si>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</si>
  <si>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</si>
  <si>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</si>
  <si>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</si>
  <si>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</si>
  <si>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</si>
  <si>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</si>
  <si>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</si>
  <si>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</si>
  <si>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</si>
  <si>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</si>
  <si>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</si>
  <si>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</si>
  <si>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</si>
  <si>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</si>
  <si>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</si>
  <si>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</si>
  <si>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</si>
  <si>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</si>
  <si>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</si>
  <si>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</si>
  <si>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</si>
  <si>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</si>
  <si>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</si>
  <si>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</si>
  <si>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</si>
  <si>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</si>
  <si>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</si>
  <si>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</si>
  <si>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</si>
  <si>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</si>
  <si>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</si>
  <si>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</si>
  <si>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</si>
  <si>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</si>
  <si>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</si>
  <si>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</si>
  <si>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</si>
  <si>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</si>
  <si>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</si>
  <si>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</si>
  <si>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</si>
  <si>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</si>
  <si>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</si>
  <si>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</si>
  <si>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</si>
  <si>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</si>
  <si>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</si>
  <si>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</si>
  <si>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</si>
  <si>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</si>
  <si>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</si>
  <si>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</si>
  <si>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</si>
  <si>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</si>
  <si>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</si>
  <si>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</si>
  <si>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</si>
  <si>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</si>
  <si>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</si>
  <si>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</si>
  <si>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</si>
  <si>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</si>
  <si>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</si>
  <si>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</si>
  <si>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</si>
  <si>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</si>
  <si>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</si>
  <si>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</si>
  <si>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</si>
  <si>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</si>
  <si>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</si>
  <si>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</si>
  <si>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</si>
  <si>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</si>
  <si>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</si>
  <si>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</si>
  <si>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</si>
  <si>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</si>
  <si>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</si>
  <si>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</si>
  <si>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</si>
  <si>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</si>
  <si>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</si>
  <si>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</si>
  <si>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</si>
  <si>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</si>
  <si>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</si>
  <si>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</si>
  <si>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</si>
  <si>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</si>
  <si>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</si>
  <si>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</si>
  <si>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</si>
  <si>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</si>
  <si>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</si>
  <si>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</si>
  <si>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</si>
  <si>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</si>
  <si>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</si>
  <si>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</si>
  <si>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</si>
  <si>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</si>
  <si>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</si>
  <si>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</si>
  <si>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</si>
  <si>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</si>
  <si>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</si>
  <si>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</si>
  <si>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</si>
  <si>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</si>
  <si>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</si>
  <si>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</si>
  <si>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</si>
  <si>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</si>
  <si>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</si>
  <si>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</si>
  <si>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</si>
  <si>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</si>
  <si>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</si>
  <si>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</si>
  <si>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</si>
  <si>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</si>
  <si>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</si>
  <si>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</si>
  <si>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</si>
  <si>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</si>
  <si>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</si>
  <si>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</si>
  <si>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</si>
  <si>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</si>
  <si>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</si>
  <si>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</si>
  <si>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</si>
  <si>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</si>
  <si>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</si>
  <si>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</si>
  <si>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</si>
  <si>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</si>
  <si>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</si>
  <si>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</si>
  <si>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</si>
  <si>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</si>
  <si>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</si>
  <si>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</si>
  <si>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</si>
  <si>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</si>
  <si>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</si>
  <si>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</si>
  <si>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</si>
  <si>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</si>
  <si>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</si>
  <si>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</si>
  <si>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</si>
  <si>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</si>
  <si>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</si>
  <si>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</si>
  <si>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</si>
  <si>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</si>
  <si>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</si>
  <si>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</si>
  <si>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</si>
  <si>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</si>
  <si>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</si>
  <si>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</si>
  <si>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</si>
  <si>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</si>
  <si>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</si>
  <si>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</si>
  <si>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</si>
  <si>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</si>
  <si>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</si>
  <si>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</si>
  <si>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</si>
  <si>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</si>
  <si>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</si>
  <si>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</si>
  <si>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</si>
  <si>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</si>
  <si>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</si>
  <si>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</si>
  <si>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</si>
  <si>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</si>
  <si>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</si>
  <si>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</si>
  <si>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</si>
  <si>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</si>
  <si>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</si>
  <si>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</si>
  <si>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</si>
  <si>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</si>
  <si>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</si>
  <si>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</si>
  <si>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</si>
  <si>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</si>
  <si>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</si>
  <si>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</si>
  <si>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</si>
  <si>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</si>
  <si>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</si>
  <si>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</si>
  <si>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</si>
  <si>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</si>
  <si>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</si>
  <si>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</si>
  <si>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</si>
  <si>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</si>
  <si>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</si>
  <si>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</si>
  <si>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</si>
  <si>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</si>
  <si>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</si>
  <si>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</si>
  <si>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</si>
  <si>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</si>
  <si>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</si>
  <si>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</si>
  <si>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</si>
  <si>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</si>
  <si>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</si>
  <si>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</si>
  <si>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</si>
  <si>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</si>
  <si>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</si>
  <si>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</si>
  <si>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</si>
  <si>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</si>
  <si>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</si>
  <si>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</si>
  <si>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</si>
  <si>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</si>
  <si>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</si>
  <si>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</si>
  <si>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</si>
  <si>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</si>
  <si>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</si>
  <si>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</si>
  <si>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</si>
  <si>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</si>
  <si>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</si>
  <si>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</si>
  <si>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</si>
  <si>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</si>
  <si>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</si>
  <si>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</si>
  <si>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</si>
  <si>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</si>
  <si>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</si>
  <si>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</si>
  <si>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</si>
  <si>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</si>
  <si>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</si>
  <si>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</si>
  <si>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</si>
  <si>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</si>
  <si>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</si>
  <si>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</si>
  <si>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</si>
  <si>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</si>
  <si>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</si>
  <si>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</si>
  <si>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</si>
  <si>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</si>
  <si>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</si>
  <si>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</si>
  <si>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</si>
  <si>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</si>
  <si>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</si>
  <si>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</si>
  <si>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</si>
  <si>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</si>
  <si>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</si>
  <si>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</si>
  <si>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</si>
  <si>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</si>
  <si>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</si>
  <si>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</si>
  <si>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</si>
  <si>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</si>
  <si>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</si>
  <si>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</si>
  <si>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</si>
  <si>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</si>
  <si>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</si>
  <si>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</si>
  <si>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</si>
  <si>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</si>
  <si>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</si>
  <si>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</si>
  <si>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</si>
  <si>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</si>
  <si>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</si>
  <si>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</si>
  <si>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</si>
  <si>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</si>
  <si>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</si>
  <si>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</si>
  <si>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</si>
  <si>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</si>
  <si>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</si>
  <si>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</si>
  <si>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</si>
  <si>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</si>
  <si>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</si>
  <si>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</si>
  <si>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</si>
  <si>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</si>
  <si>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</si>
  <si>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</si>
  <si>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</si>
  <si>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</si>
  <si>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</si>
  <si>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</si>
  <si>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</si>
  <si>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</si>
  <si>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</si>
  <si>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</si>
  <si>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</si>
  <si>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</si>
  <si>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</si>
  <si>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</si>
  <si>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</si>
  <si>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</si>
  <si>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</si>
  <si>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</si>
  <si>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</si>
  <si>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</si>
  <si>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</si>
  <si>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</si>
  <si>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</si>
  <si>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</si>
  <si>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</si>
  <si>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</si>
  <si>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</si>
  <si>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</si>
  <si>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</si>
  <si>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</si>
  <si>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</si>
  <si>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</si>
  <si>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</si>
  <si>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</si>
  <si>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</si>
  <si>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</si>
  <si>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</si>
  <si>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</si>
  <si>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</si>
  <si>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</si>
  <si>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</si>
  <si>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</si>
  <si>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</si>
  <si>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</si>
  <si>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</si>
  <si>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</si>
  <si>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</si>
  <si>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</si>
  <si>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</si>
  <si>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</si>
  <si>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</si>
  <si>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</si>
  <si>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</si>
  <si>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</si>
  <si>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</si>
  <si>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</si>
  <si>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</si>
  <si>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</si>
  <si>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</si>
  <si>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</si>
  <si>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</si>
  <si>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</si>
  <si>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</si>
  <si>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</si>
  <si>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</si>
  <si>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</si>
  <si>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</si>
  <si>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</si>
  <si>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</si>
  <si>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</si>
  <si>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</si>
  <si>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</si>
  <si>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</si>
  <si>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</si>
  <si>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</si>
  <si>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</si>
  <si>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</si>
  <si>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</si>
  <si>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</si>
  <si>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</si>
  <si>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</si>
  <si>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</si>
  <si>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</si>
  <si>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</si>
  <si>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</si>
  <si>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</si>
  <si>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</si>
  <si>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</si>
  <si>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</si>
  <si>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</si>
  <si>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</si>
  <si>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</si>
  <si>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</si>
  <si>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</si>
  <si>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</si>
  <si>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</si>
  <si>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</si>
  <si>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</si>
  <si>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</si>
  <si>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</si>
  <si>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</si>
  <si>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</si>
  <si>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</si>
  <si>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</si>
  <si>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</si>
  <si>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</si>
  <si>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</si>
  <si>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</si>
  <si>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</si>
  <si>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</si>
  <si>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</si>
  <si>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</si>
  <si>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</si>
  <si>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</si>
  <si>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</si>
  <si>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</si>
  <si>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</si>
  <si>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</si>
  <si>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</si>
  <si>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</si>
  <si>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</si>
  <si>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</si>
  <si>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</si>
  <si>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</si>
  <si>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</si>
  <si>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</si>
  <si>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</si>
  <si>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</si>
  <si>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</si>
  <si>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</si>
  <si>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</si>
  <si>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</si>
  <si>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</si>
  <si>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</si>
  <si>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</si>
  <si>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</si>
  <si>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</si>
  <si>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</si>
  <si>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</si>
  <si>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</si>
  <si>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</si>
  <si>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</si>
  <si>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</si>
  <si>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</si>
  <si>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</si>
  <si>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</si>
  <si>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</si>
  <si>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</si>
  <si>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</si>
  <si>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</si>
  <si>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</si>
  <si>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</si>
  <si>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</si>
  <si>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</si>
  <si>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</si>
  <si>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</si>
  <si>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</si>
  <si>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</si>
  <si>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</si>
  <si>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</si>
  <si>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</si>
  <si>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</si>
  <si>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</si>
  <si>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</si>
  <si>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</si>
  <si>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</si>
  <si>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</si>
  <si>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</si>
  <si>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</si>
  <si>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</si>
  <si>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</si>
  <si>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</si>
  <si>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</si>
  <si>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</si>
  <si>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</si>
  <si>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</si>
  <si>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</si>
  <si>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</si>
  <si>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</si>
  <si>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</si>
  <si>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</si>
  <si>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</si>
  <si>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</si>
  <si>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</si>
  <si>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</si>
  <si>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</si>
  <si>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</si>
  <si>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</si>
  <si>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</si>
  <si>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</si>
  <si>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</si>
  <si>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</si>
  <si>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</si>
  <si>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</si>
  <si>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</si>
  <si>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</si>
  <si>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</si>
  <si>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</si>
  <si>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</si>
  <si>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</si>
  <si>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</si>
  <si>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</si>
  <si>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</si>
  <si>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</si>
  <si>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</si>
  <si>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</si>
  <si>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</si>
  <si>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</si>
  <si>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</si>
  <si>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</si>
  <si>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</si>
  <si>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</si>
  <si>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</si>
  <si>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</si>
  <si>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</si>
  <si>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</si>
  <si>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</si>
  <si>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</si>
  <si>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</si>
  <si>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</si>
  <si>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</si>
  <si>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</si>
  <si>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</si>
  <si>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</si>
  <si>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</si>
  <si>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</si>
  <si>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</si>
  <si>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</si>
  <si>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</si>
  <si>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</si>
  <si>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</si>
  <si>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</si>
  <si>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</si>
  <si>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</si>
  <si>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</si>
  <si>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</si>
  <si>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</si>
  <si>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</si>
  <si>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</si>
  <si>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</si>
  <si>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</si>
  <si>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</si>
  <si>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</si>
  <si>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</si>
  <si>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</si>
  <si>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</si>
  <si>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</si>
  <si>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</si>
  <si>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</si>
  <si>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</si>
  <si>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</si>
  <si>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</si>
  <si>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</si>
  <si>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</si>
  <si>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</si>
  <si>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</si>
  <si>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</si>
  <si>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</si>
  <si>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</si>
  <si>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</si>
  <si>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</si>
  <si>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</si>
  <si>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</si>
  <si>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</si>
  <si>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</si>
  <si>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</si>
  <si>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</si>
  <si>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</si>
  <si>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</si>
  <si>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</si>
  <si>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</si>
  <si>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</si>
  <si>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</si>
  <si>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</si>
  <si>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</si>
  <si>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</si>
  <si>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</si>
  <si>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</si>
  <si>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</si>
  <si>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</si>
  <si>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</si>
  <si>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</si>
  <si>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</si>
  <si>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</si>
  <si>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</si>
  <si>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</si>
  <si>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</si>
  <si>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</si>
  <si>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</si>
  <si>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</si>
  <si>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</si>
  <si>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</si>
  <si>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</si>
  <si>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</si>
  <si>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</si>
  <si>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</si>
  <si>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</si>
  <si>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</si>
  <si>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</si>
  <si>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</si>
  <si>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</si>
  <si>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</si>
  <si>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</si>
  <si>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</si>
  <si>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</si>
  <si>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</si>
  <si>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</si>
  <si>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</si>
  <si>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</si>
  <si>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</si>
  <si>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</si>
  <si>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</si>
  <si>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</si>
  <si>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</si>
  <si>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</si>
  <si>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</si>
  <si>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</si>
  <si>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</si>
  <si>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</si>
  <si>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</si>
  <si>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</si>
  <si>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</si>
  <si>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</si>
  <si>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</si>
  <si>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</si>
  <si>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</si>
  <si>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</si>
  <si>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</si>
  <si>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</si>
  <si>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</si>
  <si>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</si>
  <si>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</si>
  <si>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</si>
  <si>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</si>
  <si>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</si>
  <si>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</si>
  <si>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</si>
  <si>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</si>
  <si>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</si>
  <si>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</si>
  <si>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</si>
  <si>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</si>
  <si>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</si>
  <si>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</si>
  <si>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</si>
  <si>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</si>
  <si>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</si>
  <si>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</si>
  <si>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</si>
  <si>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</si>
  <si>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</si>
  <si>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</si>
  <si>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</si>
  <si>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</si>
  <si>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</si>
  <si>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</si>
  <si>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</si>
  <si>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</si>
  <si>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</si>
  <si>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</si>
  <si>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</si>
  <si>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</si>
  <si>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</si>
  <si>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</si>
  <si>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</si>
  <si>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</si>
  <si>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</si>
  <si>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</si>
  <si>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</si>
  <si>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</si>
  <si>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</si>
  <si>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</si>
  <si>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</si>
  <si>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</si>
  <si>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</si>
  <si>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</si>
  <si>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</si>
  <si>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</si>
  <si>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</si>
  <si>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</si>
  <si>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</si>
  <si>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</si>
  <si>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</si>
  <si>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</si>
  <si>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</si>
  <si>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</si>
  <si>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</si>
  <si>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</si>
  <si>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</si>
  <si>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</si>
  <si>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</si>
  <si>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</si>
  <si>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</si>
  <si>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</si>
  <si>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</si>
  <si>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</si>
  <si>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</si>
  <si>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</si>
  <si>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</si>
  <si>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</si>
  <si>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</si>
  <si>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</si>
  <si>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</si>
  <si>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</si>
  <si>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</si>
  <si>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</si>
  <si>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</si>
  <si>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</si>
  <si>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</si>
  <si>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</si>
  <si>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</si>
  <si>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</si>
  <si>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</si>
  <si>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</si>
  <si>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</si>
  <si>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</si>
  <si>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</si>
  <si>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</si>
  <si>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</si>
  <si>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</si>
  <si>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</si>
  <si>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</si>
  <si>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</si>
  <si>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</si>
  <si>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</si>
  <si>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</si>
  <si>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</si>
  <si>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</si>
  <si>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</si>
  <si>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</si>
  <si>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</si>
  <si>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</si>
  <si>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</si>
  <si>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</si>
  <si>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</si>
  <si>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</si>
  <si>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</si>
  <si>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</si>
  <si>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</si>
  <si>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</si>
  <si>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</si>
  <si>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</si>
  <si>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</si>
  <si>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</si>
  <si>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</si>
  <si>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</si>
  <si>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</si>
  <si>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</si>
  <si>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</si>
  <si>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</si>
  <si>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</si>
  <si>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</si>
  <si>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</si>
  <si>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</si>
  <si>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</si>
  <si>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</si>
  <si>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</si>
  <si>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</si>
  <si>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</si>
  <si>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</si>
  <si>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</si>
  <si>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</si>
  <si>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</si>
  <si>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</si>
  <si>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</si>
  <si>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</si>
  <si>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</si>
  <si>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</si>
  <si>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</si>
  <si>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</si>
  <si>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</si>
  <si>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</si>
  <si>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</si>
  <si>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</si>
  <si>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</si>
  <si>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</si>
  <si>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</si>
  <si>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</si>
  <si>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</si>
  <si>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</si>
  <si>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</si>
  <si>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</si>
  <si>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</si>
  <si>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</si>
  <si>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</si>
  <si>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</si>
  <si>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</si>
  <si>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</si>
  <si>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</si>
  <si>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</si>
  <si>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</si>
  <si>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</si>
  <si>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</si>
  <si>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</si>
  <si>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</si>
  <si>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</si>
  <si>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</si>
  <si>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</si>
  <si>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</si>
  <si>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</si>
  <si>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</si>
  <si>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</si>
  <si>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</si>
  <si>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</si>
  <si>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</si>
  <si>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</si>
  <si>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</si>
  <si>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</si>
  <si>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</si>
  <si>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</si>
  <si>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</si>
  <si>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</si>
  <si>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</si>
  <si>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</si>
  <si>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</si>
  <si>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</si>
  <si>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</si>
  <si>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</si>
  <si>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</si>
  <si>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</si>
  <si>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</si>
  <si>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</si>
  <si>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</si>
  <si>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</si>
  <si>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</si>
  <si>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</si>
  <si>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</si>
  <si>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</si>
  <si>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</si>
  <si>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</si>
  <si>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</si>
  <si>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</si>
  <si>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</si>
  <si>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</si>
  <si>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</si>
  <si>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</si>
  <si>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</si>
  <si>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</si>
  <si>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</si>
  <si>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</si>
  <si>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</si>
  <si>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</si>
  <si>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</si>
  <si>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</si>
  <si>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</si>
  <si>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</si>
  <si>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</si>
  <si>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</si>
  <si>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</si>
  <si>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</si>
  <si>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</si>
  <si>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</si>
  <si>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</si>
  <si>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</si>
  <si>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</si>
  <si>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</si>
  <si>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</si>
  <si>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</si>
  <si>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</si>
  <si>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</si>
  <si>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</si>
  <si>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</si>
  <si>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</si>
  <si>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</si>
  <si>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</si>
  <si>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</si>
  <si>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</si>
  <si>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</si>
  <si>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</si>
  <si>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</si>
  <si>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</si>
  <si>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</si>
  <si>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</si>
  <si>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</si>
  <si>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</si>
  <si>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</si>
  <si>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</si>
  <si>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</si>
  <si>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</si>
  <si>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</si>
  <si>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</si>
  <si>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</si>
  <si>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</si>
  <si>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</si>
  <si>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</si>
  <si>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</si>
  <si>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</si>
  <si>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</si>
  <si>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</si>
  <si>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</si>
  <si>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</si>
  <si>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</si>
  <si>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</si>
  <si>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</si>
  <si>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</si>
  <si>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</si>
  <si>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</si>
  <si>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</si>
  <si>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</si>
  <si>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</si>
  <si>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</si>
  <si>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</si>
  <si>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</si>
  <si>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</si>
  <si>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</si>
  <si>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</si>
  <si>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</si>
  <si>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</si>
  <si>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</si>
  <si>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</si>
  <si>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</si>
  <si>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</si>
  <si>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</si>
  <si>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</si>
  <si>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</si>
  <si>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</si>
  <si>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</si>
  <si>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</si>
  <si>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</si>
  <si>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</si>
  <si>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</si>
  <si>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</si>
  <si>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</si>
  <si>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</si>
  <si>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</si>
  <si>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</si>
  <si>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</si>
  <si>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</si>
  <si>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</si>
  <si>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</si>
  <si>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</si>
  <si>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</si>
  <si>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</si>
  <si>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</si>
  <si>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</si>
  <si>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</si>
  <si>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</si>
  <si>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</si>
  <si>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</si>
  <si>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</si>
  <si>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</si>
  <si>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</si>
  <si>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</si>
  <si>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</si>
  <si>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</si>
  <si>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</si>
  <si>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</si>
  <si>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</si>
  <si>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</si>
  <si>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</si>
  <si>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</si>
  <si>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</si>
  <si>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</si>
  <si>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</si>
  <si>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</si>
  <si>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</si>
  <si>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</si>
  <si>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</si>
  <si>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</si>
  <si>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</si>
  <si>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</si>
  <si>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</si>
  <si>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</si>
  <si>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</si>
  <si>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</si>
  <si>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</si>
  <si>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</si>
  <si>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</si>
  <si>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</si>
  <si>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</si>
  <si>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</si>
  <si>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</si>
  <si>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</si>
  <si>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</si>
  <si>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</si>
  <si>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</si>
  <si>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</si>
  <si>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</si>
  <si>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</si>
  <si>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</si>
  <si>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</si>
  <si>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</si>
  <si>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</si>
  <si>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</si>
  <si>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</si>
  <si>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</si>
  <si>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</si>
  <si>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</si>
  <si>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</si>
  <si>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</si>
  <si>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</si>
  <si>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</si>
  <si>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</si>
  <si>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</si>
  <si>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</si>
  <si>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</si>
  <si>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</si>
  <si>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</si>
  <si>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</si>
  <si>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</si>
  <si>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</si>
  <si>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</si>
  <si>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</si>
  <si>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</si>
  <si>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</si>
  <si>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</si>
  <si>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</si>
  <si>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</si>
  <si>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</si>
  <si>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</si>
  <si>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</si>
  <si>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</si>
  <si>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</si>
  <si>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</si>
  <si>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</si>
  <si>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</si>
  <si>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</si>
  <si>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</si>
  <si>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</si>
  <si>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</si>
  <si>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</si>
  <si>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</si>
  <si>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</si>
  <si>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</si>
  <si>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</si>
  <si>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</si>
  <si>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</si>
  <si>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</si>
  <si>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</si>
  <si>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</si>
  <si>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</si>
  <si>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</si>
  <si>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</si>
  <si>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</si>
  <si>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</si>
  <si>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</si>
  <si>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</si>
  <si>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</si>
  <si>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</si>
  <si>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</si>
  <si>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</si>
  <si>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</si>
  <si>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</si>
  <si>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</si>
  <si>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</si>
  <si>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</si>
  <si>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</si>
  <si>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</si>
  <si>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</si>
  <si>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</si>
  <si>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</si>
  <si>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</si>
  <si>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</si>
  <si>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</si>
  <si>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</si>
  <si>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</si>
  <si>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</si>
  <si>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</si>
  <si>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</si>
  <si>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</si>
  <si>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</si>
  <si>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</si>
  <si>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</si>
  <si>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</si>
  <si>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</si>
  <si>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</si>
  <si>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</si>
  <si>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</si>
  <si>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</si>
  <si>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</si>
  <si>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</si>
  <si>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</si>
  <si>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</si>
  <si>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</si>
  <si>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</si>
  <si>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</si>
  <si>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</si>
  <si>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</si>
  <si>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</si>
  <si>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</si>
  <si>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</si>
  <si>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</si>
  <si>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</si>
  <si>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</si>
  <si>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</si>
  <si>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</si>
  <si>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</si>
  <si>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</si>
  <si>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</si>
  <si>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</si>
  <si>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</si>
  <si>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</si>
  <si>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</si>
  <si>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</si>
  <si>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</si>
  <si>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</si>
  <si>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</si>
  <si>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</si>
  <si>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</si>
  <si>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</si>
  <si>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</si>
  <si>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</si>
  <si>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</si>
  <si>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</si>
  <si>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</si>
  <si>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</si>
  <si>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</si>
  <si>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</si>
  <si>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</si>
  <si>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</si>
  <si>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</si>
  <si>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</si>
  <si>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</si>
  <si>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</si>
  <si>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</si>
  <si>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</si>
  <si>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</si>
  <si>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</si>
  <si>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</si>
  <si>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</si>
  <si>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</si>
  <si>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</si>
  <si>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</si>
  <si>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</si>
  <si>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</si>
  <si>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</si>
  <si>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</si>
  <si>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</si>
  <si>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</si>
  <si>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</si>
  <si>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</si>
  <si>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</si>
  <si>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</si>
  <si>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</si>
  <si>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</si>
  <si>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</si>
  <si>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</si>
  <si>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</si>
  <si>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</si>
  <si>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</si>
  <si>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</si>
  <si>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</si>
  <si>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</si>
  <si>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</si>
  <si>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</si>
  <si>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</si>
  <si>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</si>
  <si>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</si>
  <si>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</si>
  <si>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</si>
  <si>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</si>
  <si>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</si>
  <si>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</si>
  <si>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</si>
  <si>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</si>
  <si>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</si>
  <si>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</si>
  <si>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</si>
  <si>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</si>
  <si>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</si>
  <si>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</si>
  <si>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</si>
  <si>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</si>
  <si>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</si>
  <si>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</si>
  <si>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</si>
  <si>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</si>
  <si>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</si>
  <si>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</si>
  <si>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</si>
  <si>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</si>
  <si>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</si>
  <si>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</si>
  <si>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</si>
  <si>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</si>
  <si>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</si>
  <si>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</si>
  <si>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</si>
  <si>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</si>
  <si>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</si>
  <si>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</si>
  <si>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</si>
  <si>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</si>
  <si>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</si>
  <si>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</si>
  <si>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</si>
  <si>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</si>
  <si>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</si>
  <si>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</si>
  <si>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</si>
  <si>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</si>
  <si>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</si>
  <si>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</si>
  <si>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</si>
  <si>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</si>
  <si>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</si>
  <si>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</si>
  <si>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</si>
  <si>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</si>
  <si>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</si>
  <si>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</si>
  <si>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</si>
  <si>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</si>
  <si>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</si>
  <si>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</si>
  <si>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</si>
  <si>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</si>
  <si>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</si>
  <si>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</si>
  <si>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</si>
  <si>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</si>
  <si>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</si>
  <si>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</si>
  <si>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</si>
  <si>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</si>
  <si>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</si>
  <si>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</si>
  <si>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</si>
  <si>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</si>
  <si>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</si>
  <si>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</si>
  <si>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</si>
  <si>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</si>
  <si>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</si>
  <si>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</si>
  <si>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</si>
  <si>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</si>
  <si>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</si>
  <si>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</si>
  <si>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</si>
  <si>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</si>
  <si>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</si>
  <si>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</si>
  <si>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</si>
  <si>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</si>
  <si>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</si>
  <si>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</si>
  <si>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</si>
  <si>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</si>
  <si>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</si>
  <si>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</si>
  <si>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</si>
  <si>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</si>
  <si>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</si>
  <si>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</si>
  <si>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</si>
  <si>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</si>
  <si>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</si>
  <si>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</si>
  <si>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</si>
  <si>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</si>
  <si>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</si>
  <si>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</si>
  <si>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</si>
  <si>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</si>
  <si>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</si>
  <si>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</si>
  <si>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</si>
  <si>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</si>
  <si>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</si>
  <si>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</si>
  <si>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</si>
  <si>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</si>
  <si>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</si>
  <si>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</si>
  <si>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</si>
  <si>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</si>
  <si>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</si>
  <si>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</si>
  <si>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</si>
  <si>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</si>
  <si>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</si>
  <si>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</si>
  <si>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</si>
  <si>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</si>
  <si>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</si>
  <si>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</si>
  <si>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</si>
  <si>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</si>
  <si>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</si>
  <si>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</si>
  <si>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</si>
  <si>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</si>
  <si>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</si>
  <si>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</si>
  <si>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</si>
  <si>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</si>
  <si>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</si>
  <si>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</si>
  <si>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</si>
  <si>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</si>
  <si>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</si>
  <si>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</si>
  <si>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</si>
  <si>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</si>
  <si>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</si>
  <si>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</si>
  <si>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</si>
  <si>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</si>
  <si>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</si>
  <si>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</si>
  <si>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</si>
  <si>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</si>
  <si>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</si>
  <si>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</si>
  <si>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</si>
  <si>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</si>
  <si>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</si>
  <si>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</si>
  <si>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</si>
  <si>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</si>
  <si>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</si>
  <si>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</si>
  <si>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</si>
  <si>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</si>
  <si>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</si>
  <si>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</si>
  <si>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</si>
  <si>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</si>
  <si>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</si>
  <si>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</si>
  <si>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</si>
  <si>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</si>
  <si>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</si>
  <si>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</si>
  <si>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</si>
  <si>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</si>
  <si>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</si>
  <si>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</si>
  <si>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</si>
  <si>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</si>
  <si>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</si>
  <si>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</si>
  <si>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</si>
  <si>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</si>
  <si>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</si>
  <si>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</si>
  <si>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</si>
  <si>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</si>
  <si>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</si>
  <si>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</si>
  <si>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</si>
  <si>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</si>
  <si>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</si>
  <si>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</si>
  <si>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</si>
  <si>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</si>
  <si>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</si>
  <si>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</si>
  <si>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</si>
  <si>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</si>
  <si>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</si>
  <si>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</si>
  <si>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</si>
  <si>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</si>
  <si>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</si>
  <si>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</si>
  <si>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</si>
  <si>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</si>
  <si>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</si>
  <si>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</si>
  <si>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</si>
  <si>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</si>
  <si>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</si>
  <si>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</si>
  <si>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</si>
  <si>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</si>
  <si>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</si>
  <si>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</si>
  <si>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</si>
  <si>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</si>
  <si>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</si>
  <si>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</si>
  <si>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</si>
  <si>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</si>
  <si>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</si>
  <si>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</si>
  <si>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</si>
  <si>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</si>
  <si>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</si>
  <si>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</si>
  <si>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</si>
  <si>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</si>
  <si>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</si>
  <si>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</si>
  <si>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</si>
  <si>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</si>
  <si>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</si>
  <si>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</si>
  <si>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</si>
  <si>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</si>
  <si>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</si>
  <si>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</si>
  <si>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</si>
  <si>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</si>
  <si>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</si>
  <si>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</si>
  <si>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</si>
  <si>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</si>
  <si>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</si>
  <si>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</si>
  <si>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</si>
  <si>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</si>
  <si>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</si>
  <si>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</si>
  <si>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</si>
  <si>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</si>
  <si>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</si>
  <si>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</si>
  <si>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</si>
  <si>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</si>
  <si>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</si>
  <si>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</si>
  <si>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</si>
  <si>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</si>
  <si>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</si>
  <si>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</si>
  <si>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</si>
  <si>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</si>
  <si>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</si>
  <si>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</si>
  <si>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</si>
  <si>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</si>
  <si>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</si>
  <si>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</si>
  <si>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</si>
  <si>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</si>
  <si>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</si>
  <si>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</si>
  <si>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</si>
  <si>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</si>
  <si>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</si>
  <si>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</si>
  <si>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</si>
  <si>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</si>
  <si>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</si>
  <si>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</si>
  <si>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</si>
  <si>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</si>
  <si>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</si>
  <si>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</si>
  <si>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</si>
  <si>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</si>
  <si>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</si>
  <si>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</si>
  <si>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</si>
  <si>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</si>
  <si>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</si>
  <si>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</si>
  <si>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</si>
  <si>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</si>
  <si>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</si>
  <si>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</si>
  <si>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</si>
  <si>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</si>
  <si>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</si>
  <si>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</si>
  <si>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</si>
  <si>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</si>
  <si>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</si>
  <si>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</si>
  <si>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</si>
  <si>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</si>
  <si>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</si>
  <si>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</si>
  <si>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</si>
  <si>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</si>
  <si>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</si>
  <si>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</si>
  <si>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</si>
  <si>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</si>
  <si>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</si>
  <si>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</si>
  <si>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</si>
  <si>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</si>
  <si>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</si>
  <si>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</si>
  <si>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</si>
  <si>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</si>
  <si>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</si>
  <si>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</si>
  <si>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</si>
  <si>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</si>
  <si>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</si>
  <si>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</si>
  <si>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</si>
  <si>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</si>
  <si>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</si>
  <si>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</si>
  <si>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</si>
  <si>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</si>
  <si>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</si>
  <si>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</si>
  <si>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</si>
  <si>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</si>
  <si>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</si>
  <si>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</si>
  <si>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</si>
  <si>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</si>
  <si>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</si>
  <si>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</si>
  <si>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</si>
  <si>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</si>
  <si>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</si>
  <si>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</si>
  <si>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</si>
  <si>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</si>
  <si>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</si>
  <si>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</si>
  <si>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</si>
  <si>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</si>
  <si>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</si>
  <si>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</si>
  <si>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</si>
  <si>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</si>
  <si>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</si>
  <si>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</si>
  <si>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</si>
  <si>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</si>
  <si>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</si>
  <si>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</si>
  <si>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</si>
  <si>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</si>
  <si>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</si>
  <si>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</si>
  <si>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</si>
  <si>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</si>
  <si>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</si>
  <si>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</si>
  <si>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</si>
  <si>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</si>
  <si>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</si>
  <si>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</si>
  <si>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</si>
  <si>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</si>
  <si>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</si>
  <si>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</si>
  <si>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</si>
  <si>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</si>
  <si>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</si>
  <si>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</si>
  <si>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</si>
  <si>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</si>
  <si>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</si>
  <si>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</si>
  <si>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</si>
  <si>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</si>
  <si>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</si>
  <si>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</si>
  <si>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</si>
  <si>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</si>
  <si>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</si>
  <si>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</si>
  <si>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</si>
  <si>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</si>
  <si>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</si>
  <si>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</si>
  <si>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</si>
  <si>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</si>
  <si>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</si>
  <si>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</si>
  <si>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</si>
  <si>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</si>
  <si>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</si>
  <si>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</si>
  <si>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</si>
  <si>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</si>
  <si>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</si>
  <si>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</si>
  <si>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</si>
  <si>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</si>
  <si>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</si>
  <si>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</si>
  <si>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</si>
  <si>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</si>
  <si>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</si>
  <si>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</si>
  <si>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</si>
  <si>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</si>
  <si>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</si>
  <si>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</si>
  <si>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</si>
  <si>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</si>
  <si>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</si>
  <si>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</si>
  <si>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</si>
  <si>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</si>
  <si>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</si>
  <si>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</si>
  <si>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</si>
  <si>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</si>
  <si>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</si>
  <si>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</si>
  <si>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</si>
  <si>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</si>
  <si>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</si>
  <si>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</si>
  <si>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</si>
  <si>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</si>
  <si>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</si>
  <si>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</si>
  <si>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</si>
  <si>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</si>
  <si>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</si>
  <si>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</si>
  <si>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</si>
  <si>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</si>
  <si>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</si>
  <si>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</si>
  <si>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</si>
  <si>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</si>
  <si>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</si>
  <si>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</si>
  <si>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</si>
  <si>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</si>
  <si>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</si>
  <si>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</si>
  <si>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</si>
  <si>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</si>
  <si>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</si>
  <si>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</si>
  <si>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</si>
  <si>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</si>
  <si>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</si>
  <si>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</si>
  <si>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</si>
  <si>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</si>
  <si>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</si>
  <si>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</si>
  <si>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</si>
  <si>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</si>
  <si>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</si>
  <si>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</si>
  <si>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</si>
  <si>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</si>
  <si>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</si>
  <si>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</si>
  <si>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</si>
  <si>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</si>
  <si>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</si>
  <si>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</si>
  <si>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</si>
  <si>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</si>
  <si>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</si>
  <si>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</si>
  <si>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</si>
  <si>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</si>
  <si>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</si>
  <si>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</si>
  <si>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</si>
  <si>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</si>
  <si>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</si>
  <si>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</si>
  <si>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</si>
  <si>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</si>
  <si>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</si>
  <si>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</si>
  <si>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</si>
  <si>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</si>
  <si>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</si>
  <si>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</si>
  <si>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</si>
  <si>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</si>
  <si>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</si>
  <si>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</si>
  <si>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</si>
  <si>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</si>
  <si>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</si>
  <si>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</si>
  <si>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</si>
  <si>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</si>
  <si>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</si>
  <si>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</si>
  <si>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</si>
  <si>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</si>
  <si>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</si>
  <si>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</si>
  <si>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</si>
  <si>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</si>
  <si>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</si>
  <si>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</si>
  <si>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</si>
  <si>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</si>
  <si>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</si>
  <si>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</si>
  <si>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</si>
  <si>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</si>
  <si>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</si>
  <si>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</si>
  <si>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</si>
  <si>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</si>
  <si>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</si>
  <si>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</si>
  <si>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</si>
  <si>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</si>
  <si>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</si>
  <si>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</si>
  <si>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</si>
  <si>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</si>
  <si>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</si>
  <si>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</si>
  <si>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</si>
  <si>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</si>
  <si>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</si>
  <si>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</si>
  <si>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</si>
  <si>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</si>
  <si>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</si>
  <si>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</si>
  <si>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</si>
  <si>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</si>
  <si>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</si>
  <si>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</si>
  <si>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</si>
  <si>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</si>
  <si>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</si>
  <si>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</si>
  <si>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</si>
  <si>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</si>
  <si>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</si>
  <si>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</si>
  <si>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</si>
  <si>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</si>
  <si>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</si>
  <si>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</si>
  <si>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</si>
  <si>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</si>
  <si>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</si>
  <si>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</si>
  <si>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</si>
  <si>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</si>
  <si>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</si>
  <si>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</si>
  <si>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</si>
  <si>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</si>
  <si>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</si>
  <si>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</si>
  <si>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</si>
  <si>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</si>
  <si>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</si>
  <si>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</si>
  <si>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</si>
  <si>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</si>
  <si>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</si>
  <si>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</si>
  <si>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</si>
  <si>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</si>
  <si>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</si>
  <si>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</si>
  <si>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</si>
  <si>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</si>
  <si>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</si>
  <si>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</si>
  <si>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</si>
  <si>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</si>
  <si>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</si>
  <si>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</si>
  <si>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</si>
  <si>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</si>
  <si>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</si>
  <si>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</si>
  <si>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</si>
  <si>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</si>
  <si>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</si>
  <si>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</si>
  <si>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</si>
  <si>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</si>
  <si>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</si>
  <si>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</si>
  <si>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</si>
  <si>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</si>
  <si>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</si>
  <si>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</si>
  <si>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</si>
  <si>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</si>
  <si>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</si>
  <si>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</si>
  <si>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</si>
  <si>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</si>
  <si>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</si>
  <si>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</si>
  <si>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</si>
  <si>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</si>
  <si>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</si>
  <si>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</si>
  <si>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</si>
  <si>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</si>
  <si>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</si>
  <si>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</si>
  <si>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</si>
  <si>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</si>
  <si>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</si>
  <si>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</si>
  <si>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</si>
  <si>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</si>
  <si>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</si>
  <si>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</si>
  <si>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</si>
  <si>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</si>
  <si>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</si>
  <si>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</si>
  <si>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</si>
  <si>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</si>
  <si>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</si>
  <si>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</si>
  <si>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</si>
  <si>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</si>
  <si>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</si>
  <si>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</si>
  <si>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</si>
  <si>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</si>
  <si>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</si>
  <si>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</si>
  <si>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</si>
  <si>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</si>
  <si>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</si>
  <si>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</si>
  <si>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</si>
  <si>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</si>
  <si>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</si>
  <si>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</si>
  <si>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</si>
  <si>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</si>
  <si>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</si>
  <si>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</si>
  <si>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</si>
  <si>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</si>
  <si>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</si>
  <si>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</si>
  <si>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</si>
  <si>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</si>
  <si>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</si>
  <si>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</si>
  <si>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</si>
  <si>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</si>
  <si>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</si>
  <si>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</si>
  <si>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</si>
  <si>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</si>
  <si>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</si>
  <si>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</si>
  <si>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</si>
  <si>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</si>
  <si>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</si>
  <si>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</si>
  <si>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</si>
  <si>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</si>
  <si>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</si>
  <si>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</si>
  <si>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</si>
  <si>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</si>
  <si>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</si>
  <si>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</si>
  <si>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</si>
  <si>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</si>
  <si>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</si>
  <si>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</si>
  <si>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</si>
  <si>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</si>
  <si>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</si>
  <si>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</si>
  <si>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</si>
  <si>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</si>
  <si>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</si>
  <si>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</si>
  <si>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</si>
  <si>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</si>
  <si>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</si>
  <si>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</si>
  <si>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</si>
  <si>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</si>
  <si>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</si>
  <si>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</si>
  <si>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</si>
  <si>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</si>
  <si>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</si>
  <si>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</si>
  <si>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</si>
  <si>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</si>
  <si>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</si>
  <si>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</si>
  <si>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</si>
  <si>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</si>
  <si>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</si>
  <si>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</si>
  <si>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</si>
  <si>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</si>
  <si>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</si>
  <si>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</si>
  <si>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</si>
  <si>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</si>
  <si>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</si>
  <si>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</si>
  <si>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</si>
  <si>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</si>
  <si>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</si>
  <si>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</si>
  <si>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</si>
  <si>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</si>
  <si>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</si>
  <si>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</si>
  <si>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</si>
  <si>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</si>
  <si>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</si>
  <si>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</si>
  <si>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</si>
  <si>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</si>
  <si>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</si>
  <si>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</si>
  <si>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</si>
  <si>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</si>
  <si>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</si>
  <si>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</si>
  <si>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</si>
  <si>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</si>
  <si>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</si>
  <si>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</si>
  <si>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</si>
  <si>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</si>
  <si>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</si>
  <si>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</si>
  <si>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</si>
  <si>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</si>
  <si>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</si>
  <si>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</si>
  <si>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</si>
  <si>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</si>
  <si>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</si>
  <si>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</si>
  <si>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</si>
  <si>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</si>
  <si>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</si>
  <si>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</si>
  <si>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</si>
  <si>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</si>
  <si>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</si>
  <si>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</si>
  <si>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</si>
  <si>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</si>
  <si>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</si>
  <si>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</si>
  <si>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</si>
  <si>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</si>
  <si>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</si>
  <si>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</si>
  <si>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</si>
  <si>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</si>
  <si>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</si>
  <si>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</si>
  <si>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</si>
  <si>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</si>
  <si>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</si>
  <si>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</si>
  <si>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</si>
  <si>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</si>
  <si>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</si>
  <si>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</si>
  <si>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</si>
  <si>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</si>
  <si>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</si>
  <si>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</si>
  <si>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</si>
  <si>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</si>
  <si>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</si>
  <si>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</si>
  <si>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</si>
  <si>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</si>
  <si>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</si>
  <si>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</si>
  <si>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</si>
  <si>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</si>
  <si>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</si>
  <si>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</si>
  <si>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</si>
  <si>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</si>
  <si>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</si>
  <si>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</si>
  <si>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</si>
  <si>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</si>
  <si>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</si>
  <si>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</si>
  <si>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</si>
  <si>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</si>
  <si>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</si>
  <si>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</si>
  <si>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</si>
  <si>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</si>
  <si>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</si>
  <si>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</si>
  <si>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</si>
  <si>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</si>
  <si>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</si>
  <si>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</si>
  <si>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</si>
  <si>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</si>
  <si>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</si>
  <si>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</si>
  <si>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</si>
  <si>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</si>
  <si>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</si>
  <si>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</si>
  <si>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</si>
  <si>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</si>
  <si>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</si>
  <si>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</si>
  <si>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</si>
  <si>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</si>
  <si>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</si>
  <si>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</si>
  <si>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</si>
  <si>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</si>
  <si>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</si>
  <si>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</si>
  <si>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</si>
  <si>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</si>
  <si>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</si>
  <si>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</si>
  <si>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</si>
  <si>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</si>
  <si>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</si>
  <si>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</si>
  <si>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</si>
  <si>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</si>
  <si>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</si>
  <si>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</si>
  <si>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</si>
  <si>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</si>
  <si>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</si>
  <si>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</si>
  <si>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</si>
  <si>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</si>
  <si>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</si>
  <si>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</si>
  <si>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</si>
  <si>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</si>
  <si>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</si>
  <si>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</si>
  <si>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</si>
  <si>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</si>
  <si>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</si>
  <si>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</si>
  <si>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</si>
  <si>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</si>
  <si>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</si>
  <si>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</si>
  <si>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</si>
  <si>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</si>
  <si>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</si>
  <si>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</si>
  <si>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</si>
  <si>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</si>
  <si>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</si>
  <si>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</si>
  <si>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</si>
  <si>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</si>
  <si>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</si>
  <si>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</si>
  <si>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</si>
  <si>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</si>
  <si>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</si>
  <si>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</si>
  <si>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</si>
  <si>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</si>
  <si>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</si>
  <si>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</si>
  <si>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</si>
  <si>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</si>
  <si>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</si>
  <si>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</si>
  <si>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</si>
  <si>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</si>
  <si>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</si>
  <si>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</si>
  <si>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</si>
  <si>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</si>
  <si>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</si>
  <si>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</si>
  <si>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</si>
  <si>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</si>
  <si>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</si>
  <si>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</si>
  <si>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</si>
  <si>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</si>
  <si>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</si>
  <si>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</si>
  <si>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</si>
  <si>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</si>
  <si>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</si>
  <si>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</si>
  <si>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</si>
  <si>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</si>
  <si>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</si>
  <si>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</si>
  <si>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</si>
  <si>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</si>
  <si>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</si>
  <si>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</si>
  <si>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</si>
  <si>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</si>
  <si>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</si>
  <si>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</si>
  <si>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</si>
  <si>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</si>
  <si>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</si>
  <si>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</si>
  <si>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</si>
  <si>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</si>
  <si>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</si>
  <si>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</si>
  <si>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</si>
  <si>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</si>
  <si>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</si>
  <si>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</si>
  <si>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</si>
  <si>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</si>
  <si>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</si>
  <si>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</si>
  <si>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</si>
  <si>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</si>
  <si>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</si>
  <si>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</si>
  <si>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</si>
  <si>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</si>
  <si>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</si>
  <si>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</si>
  <si>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</si>
  <si>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</si>
  <si>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</si>
  <si>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</si>
  <si>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</si>
  <si>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</si>
  <si>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</si>
  <si>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</si>
  <si>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</si>
  <si>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</si>
  <si>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</si>
  <si>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</si>
  <si>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</si>
  <si>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</si>
  <si>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</si>
  <si>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</si>
  <si>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</si>
  <si>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</si>
  <si>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</si>
  <si>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</si>
  <si>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</si>
  <si>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</si>
  <si>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</si>
  <si>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</si>
  <si>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</si>
  <si>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</si>
  <si>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</si>
  <si>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</si>
  <si>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</si>
  <si>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</si>
  <si>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</si>
  <si>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</si>
  <si>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</si>
  <si>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</si>
  <si>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</si>
  <si>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</si>
  <si>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</si>
  <si>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</si>
  <si>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</si>
  <si>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</si>
  <si>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</si>
  <si>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</si>
  <si>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</si>
  <si>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</si>
  <si>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</si>
  <si>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</si>
  <si>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</si>
  <si>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</si>
  <si>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</si>
  <si>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</si>
  <si>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</si>
  <si>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</si>
  <si>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</si>
  <si>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</si>
  <si>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</si>
  <si>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</si>
  <si>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</si>
  <si>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</si>
  <si>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</si>
  <si>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</si>
  <si>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</si>
  <si>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</si>
  <si>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</si>
  <si>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</si>
  <si>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</si>
  <si>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</si>
  <si>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</si>
  <si>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</si>
  <si>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</si>
  <si>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</si>
  <si>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</si>
  <si>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</si>
  <si>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</si>
  <si>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</si>
  <si>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</si>
  <si>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</si>
  <si>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</si>
  <si>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</si>
  <si>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</si>
  <si>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</si>
  <si>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</si>
  <si>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</si>
  <si>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</si>
  <si>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</si>
  <si>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</si>
  <si>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</si>
  <si>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</si>
  <si>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</si>
  <si>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</si>
  <si>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</si>
  <si>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</si>
  <si>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</si>
  <si>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</si>
  <si>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</si>
  <si>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</si>
  <si>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</si>
  <si>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</si>
  <si>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</si>
  <si>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</si>
  <si>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</si>
  <si>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</si>
  <si>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</si>
  <si>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</si>
  <si>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</si>
  <si>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</si>
  <si>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</si>
  <si>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</si>
  <si>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</si>
  <si>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</si>
  <si>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</si>
  <si>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</si>
  <si>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</si>
  <si>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</si>
  <si>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</si>
  <si>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</si>
  <si>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</si>
  <si>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</si>
  <si>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</si>
  <si>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</si>
  <si>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</si>
  <si>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</si>
  <si>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</si>
  <si>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</si>
  <si>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</si>
  <si>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</si>
  <si>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</si>
  <si>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</si>
  <si>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</si>
  <si>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</si>
  <si>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</si>
  <si>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</si>
  <si>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</si>
  <si>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</si>
  <si>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</si>
  <si>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</si>
  <si>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</si>
  <si>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</si>
  <si>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</si>
  <si>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</si>
  <si>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</si>
  <si>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</si>
  <si>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</si>
  <si>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</si>
  <si>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</si>
  <si>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</si>
  <si>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</si>
  <si>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</si>
  <si>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</si>
  <si>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</si>
  <si>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</si>
  <si>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</si>
  <si>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</si>
  <si>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</si>
  <si>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</si>
  <si>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</si>
  <si>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</si>
  <si>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</si>
  <si>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</si>
  <si>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</si>
  <si>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</si>
  <si>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</si>
  <si>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</si>
  <si>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</si>
  <si>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</si>
  <si>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</si>
  <si>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</si>
  <si>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</si>
  <si>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</si>
  <si>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</si>
  <si>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</si>
  <si>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</si>
  <si>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</si>
  <si>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</si>
  <si>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</si>
  <si>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</si>
  <si>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</si>
  <si>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</si>
  <si>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</si>
  <si>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</si>
  <si>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</si>
  <si>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</si>
  <si>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</si>
  <si>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</si>
  <si>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</si>
  <si>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</si>
  <si>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</si>
  <si>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</si>
  <si>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</si>
  <si>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</si>
  <si>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</si>
  <si>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</si>
  <si>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</si>
  <si>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</si>
  <si>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</si>
  <si>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</si>
  <si>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</si>
  <si>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</si>
  <si>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</si>
  <si>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</si>
  <si>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</si>
  <si>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</si>
  <si>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</si>
  <si>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</si>
  <si>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</si>
  <si>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</si>
  <si>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</si>
  <si>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</si>
  <si>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</si>
  <si>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</si>
  <si>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</si>
  <si>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</si>
  <si>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</si>
  <si>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</si>
  <si>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</si>
  <si>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</si>
  <si>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</si>
  <si>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</si>
  <si>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</si>
  <si>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</si>
  <si>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</si>
  <si>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</si>
  <si>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</si>
  <si>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</si>
  <si>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</si>
  <si>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</si>
  <si>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</si>
  <si>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</si>
  <si>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</si>
  <si>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</si>
  <si>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</si>
  <si>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</si>
  <si>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</si>
  <si>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</si>
  <si>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</si>
  <si>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</si>
  <si>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</si>
  <si>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</si>
  <si>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</si>
  <si>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</si>
  <si>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</si>
  <si>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</si>
  <si>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</si>
  <si>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</si>
  <si>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</si>
  <si>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</si>
  <si>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</si>
  <si>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</si>
  <si>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</si>
  <si>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</si>
  <si>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</si>
  <si>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</si>
  <si>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</si>
  <si>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</si>
  <si>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</si>
  <si>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</si>
  <si>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</si>
  <si>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</si>
  <si>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</si>
  <si>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</si>
  <si>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</si>
  <si>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</si>
  <si>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</si>
  <si>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</si>
  <si>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</si>
  <si>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</si>
  <si>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</si>
  <si>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</si>
  <si>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</si>
  <si>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</si>
  <si>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</si>
  <si>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</si>
  <si>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</si>
  <si>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</si>
  <si>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</si>
  <si>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</si>
  <si>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</si>
  <si>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</si>
  <si>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</si>
  <si>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</si>
  <si>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</si>
  <si>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</si>
  <si>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</si>
  <si>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</si>
  <si>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</si>
  <si>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</si>
  <si>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</si>
  <si>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</si>
  <si>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</si>
  <si>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</si>
  <si>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</si>
  <si>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</si>
  <si>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</si>
  <si>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</si>
  <si>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</si>
  <si>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</si>
  <si>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</si>
  <si>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</si>
  <si>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</si>
  <si>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</si>
  <si>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</si>
  <si>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</si>
  <si>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</si>
  <si>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</si>
  <si>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</si>
  <si>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</si>
  <si>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</si>
  <si>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</si>
  <si>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</si>
  <si>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</si>
  <si>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</si>
  <si>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</si>
  <si>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</si>
  <si>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</si>
  <si>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</si>
  <si>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</si>
  <si>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</si>
  <si>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</si>
  <si>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</si>
  <si>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</si>
  <si>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</si>
  <si>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</si>
  <si>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</si>
  <si>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</si>
  <si>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</si>
  <si>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</si>
  <si>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</si>
  <si>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</si>
  <si>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</si>
  <si>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</si>
  <si>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</si>
  <si>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</si>
  <si>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</si>
  <si>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</si>
  <si>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</si>
  <si>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</si>
  <si>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</si>
  <si>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</si>
  <si>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</si>
  <si>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</si>
  <si>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</si>
  <si>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</si>
  <si>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</si>
  <si>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</si>
  <si>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</si>
  <si>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</si>
  <si>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</si>
  <si>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</si>
  <si>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</si>
  <si>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</si>
  <si>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</si>
  <si>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</si>
  <si>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</si>
  <si>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</si>
  <si>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</si>
  <si>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</si>
  <si>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</si>
  <si>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</si>
  <si>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</si>
  <si>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</si>
  <si>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</si>
  <si>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</si>
  <si>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</si>
  <si>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</si>
  <si>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</si>
  <si>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</si>
  <si>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</si>
  <si>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</si>
  <si>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</si>
  <si>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</si>
  <si>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</si>
  <si>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</si>
  <si>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</si>
  <si>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</si>
  <si>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</si>
  <si>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</si>
  <si>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</si>
  <si>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</si>
  <si>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</si>
  <si>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</si>
  <si>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</si>
  <si>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</si>
  <si>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</si>
  <si>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</si>
  <si>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</si>
  <si>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</si>
  <si>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</si>
  <si>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</si>
  <si>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</si>
  <si>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</si>
  <si>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</si>
  <si>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</si>
  <si>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</si>
  <si>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</si>
  <si>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</si>
  <si>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</si>
  <si>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</si>
  <si>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</si>
  <si>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</si>
  <si>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</si>
  <si>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</si>
  <si>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</si>
  <si>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</si>
  <si>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</si>
  <si>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</si>
  <si>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</si>
  <si>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</si>
  <si>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</si>
  <si>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</si>
  <si>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</si>
  <si>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</si>
  <si>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</si>
  <si>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</si>
  <si>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</si>
  <si>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</si>
  <si>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</si>
  <si>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</si>
  <si>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</si>
  <si>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</si>
  <si>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</si>
  <si>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</si>
  <si>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</si>
  <si>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</si>
  <si>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</si>
  <si>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</si>
  <si>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</si>
  <si>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</si>
  <si>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</si>
  <si>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</si>
  <si>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</si>
  <si>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</si>
  <si>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</si>
  <si>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</si>
  <si>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</si>
  <si>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</si>
  <si>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</si>
  <si>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</si>
  <si>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</si>
  <si>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</si>
  <si>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</si>
  <si>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</si>
  <si>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</si>
  <si>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</si>
  <si>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</si>
  <si>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</si>
  <si>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</si>
  <si>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</si>
  <si>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</si>
  <si>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</si>
  <si>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</si>
  <si>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</si>
  <si>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</si>
  <si>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</si>
  <si>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</si>
  <si>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</si>
  <si>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</si>
  <si>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</si>
  <si>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</si>
  <si>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</si>
  <si>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</si>
  <si>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</si>
  <si>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</si>
  <si>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</si>
  <si>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</si>
  <si>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</si>
  <si>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</si>
  <si>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</si>
  <si>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</si>
  <si>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</si>
  <si>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</si>
  <si>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</si>
  <si>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</si>
  <si>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</si>
  <si>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</si>
  <si>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</si>
  <si>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</si>
  <si>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</si>
  <si>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</si>
  <si>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</si>
  <si>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</si>
  <si>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</si>
  <si>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</si>
  <si>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</si>
  <si>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</si>
  <si>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</si>
  <si>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</si>
  <si>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</si>
  <si>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</si>
  <si>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</si>
  <si>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</si>
  <si>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</si>
  <si>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</si>
  <si>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</si>
  <si>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</si>
  <si>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</si>
  <si>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</si>
  <si>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</si>
  <si>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</si>
  <si>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</si>
  <si>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</si>
  <si>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</si>
  <si>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</si>
  <si>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</si>
  <si>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</si>
  <si>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</si>
  <si>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</si>
  <si>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</si>
  <si>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</si>
  <si>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</si>
  <si>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</si>
  <si>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</si>
  <si>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</si>
  <si>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</si>
  <si>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</si>
  <si>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</si>
  <si>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</si>
  <si>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</si>
  <si>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</si>
  <si>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</si>
  <si>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</si>
  <si>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</si>
  <si>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</si>
  <si>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</si>
  <si>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</si>
  <si>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</si>
  <si>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</si>
  <si>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</si>
  <si>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</si>
  <si>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</si>
  <si>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</si>
  <si>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</si>
  <si>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</si>
  <si>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</si>
  <si>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</si>
  <si>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</si>
  <si>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</si>
  <si>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</si>
  <si>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</si>
  <si>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</si>
  <si>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</si>
  <si>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</si>
  <si>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</si>
  <si>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</si>
  <si>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</si>
  <si>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</si>
  <si>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</si>
  <si>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</si>
  <si>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</si>
  <si>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</si>
  <si>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</si>
  <si>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</si>
  <si>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</si>
  <si>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</si>
  <si>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</si>
  <si>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</si>
  <si>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</si>
  <si>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</si>
  <si>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</si>
  <si>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</si>
  <si>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</si>
  <si>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</si>
  <si>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</si>
  <si>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</si>
  <si>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</si>
  <si>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</si>
  <si>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</si>
  <si>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</si>
  <si>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</si>
  <si>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</si>
  <si>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</si>
  <si>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</si>
  <si>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</si>
  <si>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</si>
  <si>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</si>
  <si>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</si>
  <si>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</si>
  <si>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</si>
  <si>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</si>
  <si>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</si>
  <si>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</si>
  <si>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</si>
  <si>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</si>
  <si>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</si>
  <si>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</si>
  <si>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</si>
  <si>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</si>
  <si>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</si>
  <si>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</si>
  <si>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</si>
  <si>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</si>
  <si>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</si>
  <si>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</si>
  <si>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</si>
  <si>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</si>
  <si>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</si>
  <si>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</si>
  <si>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</si>
  <si>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</si>
  <si>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</si>
  <si>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</si>
  <si>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</si>
  <si>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</si>
  <si>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</si>
  <si>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</si>
  <si>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</si>
  <si>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</si>
  <si>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</si>
  <si>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</si>
  <si>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</si>
  <si>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</si>
  <si>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</si>
  <si>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</si>
  <si>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</si>
  <si>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</si>
  <si>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</si>
  <si>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</si>
  <si>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</si>
  <si>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</si>
  <si>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</si>
  <si>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</si>
  <si>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</si>
  <si>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</si>
  <si>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</si>
  <si>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</si>
  <si>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</si>
  <si>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</si>
  <si>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</si>
  <si>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</si>
  <si>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</si>
  <si>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</si>
  <si>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</si>
  <si>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</si>
  <si>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</si>
  <si>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</si>
  <si>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</si>
  <si>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</si>
  <si>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</si>
  <si>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</si>
  <si>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</si>
  <si>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</si>
  <si>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</si>
  <si>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</si>
  <si>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</si>
  <si>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</si>
  <si>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</si>
  <si>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</si>
  <si>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</si>
  <si>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</si>
  <si>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</si>
  <si>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</si>
  <si>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</si>
  <si>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</si>
  <si>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</si>
  <si>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</si>
  <si>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</si>
  <si>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</si>
  <si>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</si>
  <si>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</si>
  <si>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</si>
  <si>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</si>
  <si>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</si>
  <si>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</si>
  <si>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</si>
  <si>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</si>
  <si>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</si>
  <si>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</si>
  <si>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</si>
  <si>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</si>
  <si>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</si>
  <si>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</si>
  <si>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</si>
  <si>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</si>
  <si>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</si>
  <si>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</si>
  <si>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</si>
  <si>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</si>
  <si>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</si>
  <si>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</si>
  <si>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</si>
  <si>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</si>
  <si>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</si>
  <si>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</si>
  <si>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</si>
  <si>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</si>
  <si>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</si>
  <si>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</si>
  <si>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</si>
  <si>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</si>
  <si>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</si>
  <si>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</si>
  <si>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</si>
  <si>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</si>
  <si>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</si>
  <si>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</si>
  <si>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</si>
  <si>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</si>
  <si>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</si>
  <si>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</si>
  <si>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</si>
  <si>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</si>
  <si>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</si>
  <si>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</si>
  <si>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</si>
  <si>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</si>
  <si>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</si>
  <si>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</si>
  <si>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</si>
  <si>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</si>
  <si>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</si>
  <si>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</si>
  <si>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</si>
  <si>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</si>
  <si>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</si>
  <si>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</si>
  <si>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</si>
  <si>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</si>
  <si>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</si>
  <si>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</si>
  <si>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</si>
  <si>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</si>
  <si>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</si>
  <si>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</si>
  <si>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</si>
  <si>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</si>
  <si>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</si>
  <si>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</si>
  <si>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</si>
  <si>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</si>
  <si>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</si>
  <si>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</si>
  <si>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</si>
  <si>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</si>
  <si>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</si>
  <si>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</si>
  <si>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</si>
  <si>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</si>
  <si>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</si>
  <si>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</si>
  <si>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</si>
  <si>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</si>
  <si>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</si>
  <si>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</si>
  <si>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</si>
  <si>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</si>
  <si>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</si>
  <si>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</si>
  <si>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</si>
  <si>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</si>
  <si>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</si>
  <si>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</si>
  <si>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</si>
  <si>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</si>
  <si>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</si>
  <si>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</si>
  <si>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</si>
  <si>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</si>
  <si>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</si>
  <si>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</si>
  <si>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</si>
  <si>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</si>
  <si>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</si>
  <si>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</si>
  <si>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</si>
  <si>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</si>
  <si>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</si>
  <si>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</si>
  <si>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</si>
  <si>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</si>
  <si>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</si>
  <si>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</si>
  <si>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</si>
  <si>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</si>
  <si>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</si>
  <si>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</si>
  <si>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</si>
  <si>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</si>
  <si>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</si>
  <si>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</si>
  <si>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</si>
  <si>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</si>
  <si>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</si>
  <si>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</si>
  <si>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</si>
  <si>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</si>
  <si>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</si>
  <si>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</si>
  <si>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</si>
  <si>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</si>
  <si>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</si>
  <si>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</si>
  <si>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</si>
  <si>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</si>
  <si>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</si>
  <si>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</si>
  <si>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</si>
  <si>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</si>
  <si>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</si>
  <si>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</si>
  <si>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</si>
  <si>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</si>
  <si>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</si>
  <si>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</si>
  <si>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</si>
  <si>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</si>
  <si>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</si>
  <si>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</si>
  <si>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</si>
  <si>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</si>
  <si>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</si>
  <si>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</si>
  <si>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</si>
  <si>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</si>
  <si>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</si>
  <si>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</si>
  <si>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</si>
  <si>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</si>
  <si>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</si>
  <si>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</si>
  <si>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</si>
  <si>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</si>
  <si>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</si>
  <si>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</si>
  <si>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</si>
  <si>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</si>
  <si>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</si>
  <si>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</si>
  <si>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</si>
  <si>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</si>
  <si>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</si>
  <si>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</si>
  <si>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</si>
  <si>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</si>
  <si>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</si>
  <si>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</si>
  <si>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</si>
  <si>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</si>
  <si>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</si>
  <si>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</si>
  <si>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</si>
  <si>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</si>
  <si>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</si>
  <si>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</si>
  <si>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</si>
  <si>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</si>
  <si>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</si>
  <si>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</si>
  <si>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</si>
  <si>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</si>
  <si>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</si>
  <si>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</si>
  <si>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</si>
  <si>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</si>
  <si>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</si>
  <si>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</si>
  <si>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</si>
  <si>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</si>
  <si>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</si>
  <si>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</si>
  <si>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</si>
  <si>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</si>
  <si>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</si>
  <si>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</si>
  <si>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</si>
  <si>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</si>
  <si>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</si>
  <si>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</si>
  <si>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</si>
  <si>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</si>
  <si>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</si>
  <si>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</si>
  <si>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</si>
  <si>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</si>
  <si>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</si>
  <si>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</si>
  <si>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</si>
  <si>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</si>
  <si>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</si>
  <si>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</si>
  <si>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</si>
  <si>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</si>
  <si>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</si>
  <si>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</si>
  <si>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</si>
  <si>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</si>
  <si>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</si>
  <si>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</si>
  <si>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</si>
  <si>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</si>
  <si>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</si>
  <si>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</si>
  <si>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</si>
  <si>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</si>
  <si>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</si>
  <si>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</si>
  <si>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</si>
  <si>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</si>
  <si>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</si>
  <si>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</si>
  <si>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</si>
  <si>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</si>
  <si>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</si>
  <si>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</si>
  <si>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</si>
  <si>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</si>
  <si>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</si>
  <si>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</si>
  <si>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</si>
  <si>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</si>
  <si>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</si>
  <si>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</si>
  <si>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</si>
  <si>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</si>
  <si>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</si>
  <si>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</si>
  <si>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</si>
  <si>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</si>
  <si>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</si>
  <si>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</si>
  <si>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</si>
  <si>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</si>
  <si>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</si>
  <si>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</si>
  <si>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</si>
  <si>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</si>
  <si>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</si>
  <si>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</si>
  <si>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</si>
  <si>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</si>
  <si>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</si>
  <si>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</si>
  <si>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</si>
  <si>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</si>
  <si>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</si>
  <si>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</si>
  <si>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</si>
  <si>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</si>
  <si>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</si>
  <si>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</si>
  <si>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</si>
  <si>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</si>
  <si>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</si>
  <si>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</si>
  <si>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</si>
  <si>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</si>
  <si>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</si>
  <si>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</si>
  <si>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</si>
  <si>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</si>
  <si>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</si>
  <si>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</si>
  <si>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</si>
  <si>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</si>
  <si>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</si>
  <si>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</si>
  <si>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</si>
  <si>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</si>
  <si>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</si>
  <si>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</si>
  <si>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</si>
  <si>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</si>
  <si>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</si>
  <si>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</si>
  <si>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</si>
  <si>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</si>
  <si>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</si>
  <si>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</si>
  <si>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</si>
  <si>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</si>
  <si>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</si>
  <si>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</si>
  <si>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</si>
  <si>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</si>
  <si>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</si>
  <si>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</si>
  <si>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</si>
  <si>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</si>
  <si>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</si>
  <si>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</si>
  <si>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</si>
  <si>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</si>
  <si>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</si>
  <si>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</si>
  <si>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</si>
  <si>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</si>
  <si>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</si>
  <si>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</si>
  <si>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</si>
  <si>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</si>
  <si>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</si>
  <si>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</si>
  <si>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</si>
  <si>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</si>
  <si>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</si>
  <si>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</si>
  <si>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</si>
  <si>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</si>
  <si>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</si>
  <si>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</si>
  <si>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</si>
  <si>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</si>
  <si>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</si>
  <si>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</si>
  <si>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</si>
  <si>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</si>
  <si>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</si>
  <si>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</si>
  <si>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</si>
  <si>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</si>
  <si>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</si>
  <si>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</si>
  <si>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</si>
  <si>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</si>
  <si>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</si>
  <si>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</si>
  <si>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</si>
  <si>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</si>
  <si>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</si>
  <si>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</si>
  <si>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</si>
  <si>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</si>
  <si>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</si>
  <si>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</si>
  <si>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</si>
  <si>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</si>
  <si>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</si>
  <si>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</si>
  <si>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</si>
  <si>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</si>
  <si>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</si>
  <si>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</si>
  <si>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</si>
  <si>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</si>
  <si>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</si>
  <si>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</si>
  <si>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</si>
  <si>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</si>
  <si>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</si>
  <si>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</si>
  <si>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</si>
  <si>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</si>
  <si>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</si>
  <si>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</si>
  <si>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</si>
  <si>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</si>
  <si>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</si>
  <si>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</si>
  <si>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</si>
  <si>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</si>
  <si>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</si>
  <si>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</si>
  <si>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</si>
  <si>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</si>
  <si>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</si>
  <si>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</si>
  <si>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</si>
  <si>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</si>
  <si>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</si>
  <si>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</si>
  <si>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</si>
  <si>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</si>
  <si>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</si>
  <si>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</si>
  <si>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</si>
  <si>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</si>
  <si>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</si>
  <si>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</si>
  <si>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</si>
  <si>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</si>
  <si>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</si>
  <si>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</si>
  <si>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</si>
  <si>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</si>
  <si>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</si>
  <si>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</si>
  <si>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</si>
  <si>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</si>
  <si>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</si>
  <si>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</si>
  <si>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</si>
  <si>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</si>
  <si>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</si>
  <si>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</si>
  <si>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</si>
  <si>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</si>
  <si>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</si>
  <si>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</si>
  <si>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</si>
  <si>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</si>
  <si>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</si>
  <si>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</si>
  <si>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</si>
  <si>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</si>
  <si>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</si>
  <si>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</si>
  <si>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</si>
  <si>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</si>
  <si>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</si>
  <si>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</si>
  <si>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</si>
  <si>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</si>
  <si>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</si>
  <si>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</si>
  <si>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</si>
  <si>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</si>
  <si>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</si>
  <si>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</si>
  <si>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</si>
  <si>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</si>
  <si>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</si>
  <si>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</si>
  <si>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</si>
  <si>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</si>
  <si>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</si>
  <si>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</si>
  <si>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</si>
  <si>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</si>
  <si>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</si>
  <si>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</si>
  <si>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</si>
  <si>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</si>
  <si>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</si>
  <si>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</si>
  <si>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</si>
  <si>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</si>
  <si>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</si>
  <si>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</si>
  <si>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</si>
  <si>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</si>
  <si>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</si>
  <si>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</si>
  <si>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</si>
  <si>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</si>
  <si>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</si>
  <si>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</si>
  <si>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</si>
  <si>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</si>
  <si>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</si>
  <si>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</si>
  <si>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</si>
  <si>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</si>
  <si>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</si>
  <si>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</si>
  <si>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</si>
  <si>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</si>
  <si>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</si>
  <si>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</si>
  <si>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</si>
  <si>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</si>
  <si>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</si>
  <si>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</si>
  <si>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</si>
  <si>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</si>
  <si>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</si>
  <si>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</si>
  <si>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</si>
  <si>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</si>
  <si>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</si>
  <si>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</si>
  <si>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</si>
  <si>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</si>
  <si>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</si>
  <si>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</si>
  <si>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</si>
  <si>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</si>
  <si>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</si>
  <si>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</si>
  <si>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</si>
  <si>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</si>
  <si>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</si>
  <si>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</si>
  <si>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</si>
  <si>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</si>
  <si>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</si>
  <si>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</si>
  <si>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</si>
  <si>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</si>
  <si>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</si>
  <si>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</si>
  <si>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</si>
  <si>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</si>
  <si>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</si>
  <si>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</si>
  <si>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</si>
  <si>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</si>
  <si>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</si>
  <si>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</si>
  <si>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</si>
  <si>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</si>
  <si>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</si>
  <si>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</si>
  <si>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</si>
  <si>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</si>
  <si>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</si>
  <si>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</si>
  <si>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</si>
  <si>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</si>
  <si>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</si>
  <si>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</si>
  <si>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</si>
  <si>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</si>
  <si>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</si>
  <si>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</si>
  <si>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</si>
  <si>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</si>
  <si>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</si>
  <si>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</si>
  <si>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</si>
  <si>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</si>
  <si>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</si>
  <si>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</si>
  <si>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</si>
  <si>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</si>
  <si>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</si>
  <si>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</si>
  <si>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</si>
  <si>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</si>
  <si>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</si>
  <si>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</si>
  <si>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</si>
  <si>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</si>
  <si>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</si>
  <si>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</si>
  <si>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</si>
  <si>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</si>
  <si>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</si>
  <si>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</si>
  <si>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</si>
  <si>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</si>
  <si>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</si>
  <si>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</si>
  <si>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</si>
  <si>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</si>
  <si>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</si>
  <si>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</si>
  <si>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</si>
  <si>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</si>
  <si>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</si>
  <si>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</si>
  <si>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</si>
  <si>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</si>
  <si>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</si>
  <si>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</si>
  <si>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</si>
  <si>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</si>
  <si>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</si>
  <si>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</si>
  <si>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</si>
  <si>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</si>
  <si>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</si>
  <si>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</si>
  <si>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</si>
  <si>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</si>
  <si>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</si>
  <si>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</si>
  <si>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</si>
  <si>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</si>
  <si>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</si>
  <si>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</si>
  <si>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</si>
  <si>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</si>
  <si>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</si>
  <si>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</si>
  <si>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</si>
  <si>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</si>
  <si>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</si>
  <si>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</si>
  <si>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</si>
  <si>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</si>
  <si>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</si>
  <si>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</si>
  <si>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</si>
  <si>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</si>
  <si>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</si>
  <si>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</si>
  <si>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</si>
  <si>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</si>
  <si>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</si>
  <si>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</si>
  <si>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</si>
  <si>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</si>
  <si>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</si>
  <si>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</si>
  <si>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</si>
  <si>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</si>
  <si>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</si>
  <si>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</si>
  <si>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</si>
  <si>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</si>
  <si>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</si>
  <si>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</si>
  <si>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</si>
  <si>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</si>
  <si>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</si>
  <si>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</si>
  <si>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</si>
  <si>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</si>
  <si>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</si>
  <si>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</si>
  <si>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</si>
  <si>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</si>
  <si>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</si>
  <si>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</si>
  <si>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</si>
  <si>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</si>
  <si>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</si>
  <si>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</si>
  <si>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</si>
  <si>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</si>
  <si>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</si>
  <si>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</si>
  <si>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</si>
  <si>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</si>
  <si>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</si>
  <si>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</si>
  <si>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</si>
  <si>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</si>
  <si>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</si>
  <si>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</si>
  <si>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</si>
  <si>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</si>
  <si>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</si>
  <si>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</si>
  <si>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</si>
  <si>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</si>
  <si>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</si>
  <si>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</si>
  <si>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</si>
  <si>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</si>
  <si>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</si>
  <si>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</si>
  <si>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</si>
  <si>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</si>
  <si>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</si>
  <si>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</si>
  <si>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</si>
  <si>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</si>
  <si>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</si>
  <si>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</si>
  <si>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</si>
  <si>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</si>
  <si>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</si>
  <si>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</si>
  <si>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</si>
  <si>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</si>
  <si>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</si>
  <si>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</si>
  <si>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</si>
  <si>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</si>
  <si>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</si>
  <si>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</si>
  <si>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</si>
  <si>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</si>
  <si>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</si>
  <si>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</si>
  <si>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</si>
  <si>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</si>
  <si>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</si>
  <si>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</si>
  <si>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</si>
  <si>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</si>
  <si>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</si>
  <si>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</si>
  <si>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</si>
  <si>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</si>
  <si>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</si>
  <si>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</si>
  <si>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</si>
  <si>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</si>
  <si>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</si>
  <si>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</si>
  <si>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</si>
  <si>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</si>
  <si>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</si>
  <si>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</si>
  <si>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</si>
  <si>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</si>
  <si>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</si>
  <si>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</si>
  <si>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</si>
  <si>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</si>
  <si>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</si>
  <si>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</si>
  <si>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</si>
  <si>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</si>
  <si>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</si>
  <si>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</si>
  <si>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</si>
  <si>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</si>
  <si>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</si>
  <si>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</si>
  <si>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</si>
  <si>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</si>
  <si>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</si>
  <si>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</si>
  <si>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</si>
  <si>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</si>
  <si>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</si>
  <si>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</si>
  <si>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</si>
  <si>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</si>
  <si>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</si>
  <si>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</si>
  <si>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</si>
  <si>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</si>
  <si>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</si>
  <si>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</si>
  <si>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</si>
  <si>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</si>
  <si>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</si>
  <si>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</si>
  <si>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</si>
  <si>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</si>
  <si>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</si>
  <si>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</si>
  <si>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</si>
  <si>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</si>
  <si>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</si>
  <si>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</si>
  <si>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</si>
  <si>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</si>
  <si>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</si>
  <si>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</si>
  <si>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</si>
  <si>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</si>
  <si>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</si>
  <si>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</si>
  <si>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</si>
  <si>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</si>
  <si>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</si>
  <si>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</si>
  <si>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</si>
  <si>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</si>
  <si>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</si>
  <si>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</si>
  <si>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</si>
  <si>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</si>
  <si>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</si>
  <si>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</si>
  <si>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</si>
  <si>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</si>
  <si>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</si>
  <si>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</si>
  <si>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</si>
  <si>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</si>
  <si>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</si>
  <si>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</si>
  <si>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</si>
  <si>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</si>
  <si>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</si>
  <si>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</si>
  <si>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</si>
  <si>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</si>
  <si>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</si>
  <si>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</si>
  <si>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</si>
  <si>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</si>
  <si>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</si>
  <si>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</si>
  <si>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</si>
  <si>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</si>
  <si>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</si>
  <si>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</si>
  <si>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</si>
  <si>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</si>
  <si>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</si>
  <si>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</si>
  <si>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</si>
  <si>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</si>
  <si>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</si>
  <si>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</si>
  <si>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</si>
  <si>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</si>
  <si>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</si>
  <si>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</si>
  <si>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</si>
  <si>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</si>
  <si>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</si>
  <si>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</si>
  <si>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</si>
  <si>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</si>
  <si>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</si>
  <si>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</si>
  <si>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</si>
  <si>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</si>
  <si>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</si>
  <si>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</si>
  <si>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</si>
  <si>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</si>
  <si>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</si>
  <si>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</si>
  <si>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</si>
  <si>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</si>
  <si>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</si>
  <si>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</si>
  <si>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</si>
  <si>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</si>
  <si>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</si>
  <si>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</si>
  <si>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</si>
  <si>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</si>
  <si>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</si>
  <si>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</si>
  <si>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</si>
  <si>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</si>
  <si>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</si>
  <si>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</si>
  <si>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</si>
  <si>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</si>
  <si>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</si>
  <si>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</si>
  <si>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</si>
  <si>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</si>
  <si>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</si>
  <si>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</si>
  <si>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</si>
  <si>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</si>
  <si>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</si>
  <si>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</si>
  <si>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</si>
  <si>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</si>
  <si>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</si>
  <si>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</si>
  <si>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</si>
  <si>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</si>
  <si>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</si>
  <si>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</si>
  <si>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</si>
  <si>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</si>
  <si>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</si>
  <si>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</si>
  <si>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</si>
  <si>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</si>
  <si>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</si>
  <si>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</si>
  <si>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</si>
  <si>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</si>
  <si>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</si>
  <si>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</si>
  <si>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</si>
  <si>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</si>
  <si>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</si>
  <si>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</si>
  <si>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</si>
  <si>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</si>
  <si>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</si>
  <si>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</si>
  <si>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</si>
  <si>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</si>
  <si>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</si>
  <si>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</si>
  <si>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</si>
  <si>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</si>
  <si>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</si>
  <si>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</si>
  <si>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</si>
  <si>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</si>
  <si>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</si>
  <si>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</si>
  <si>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</si>
  <si>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</si>
  <si>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</si>
  <si>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</si>
  <si>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</si>
  <si>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</si>
  <si>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</si>
  <si>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</si>
  <si>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</si>
  <si>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</si>
  <si>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</si>
  <si>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</si>
  <si>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</si>
  <si>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</si>
  <si>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</si>
  <si>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</si>
  <si>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</si>
  <si>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</si>
  <si>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</si>
  <si>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</si>
  <si>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</si>
  <si>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</si>
  <si>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</si>
  <si>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</si>
  <si>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</si>
  <si>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</si>
  <si>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</si>
  <si>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</si>
  <si>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</si>
  <si>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</si>
  <si>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</si>
  <si>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</si>
  <si>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</si>
  <si>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</si>
  <si>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</si>
  <si>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</si>
  <si>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</si>
  <si>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</si>
  <si>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</si>
  <si>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</si>
  <si>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</si>
  <si>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</si>
  <si>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</si>
  <si>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</si>
  <si>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</si>
  <si>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</si>
  <si>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</si>
  <si>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</si>
  <si>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</si>
  <si>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</si>
  <si>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</si>
  <si>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</si>
  <si>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</si>
  <si>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</si>
  <si>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</si>
  <si>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</si>
  <si>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</si>
  <si>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</si>
  <si>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</si>
  <si>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</si>
  <si>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</si>
  <si>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</si>
  <si>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</si>
  <si>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</si>
  <si>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</si>
  <si>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</si>
  <si>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</si>
  <si>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</si>
  <si>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</si>
  <si>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</si>
  <si>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</si>
  <si>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</si>
  <si>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</si>
  <si>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</si>
  <si>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</si>
  <si>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</si>
  <si>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</si>
  <si>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</si>
  <si>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</si>
  <si>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</si>
  <si>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</si>
  <si>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</si>
  <si>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</si>
  <si>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</si>
  <si>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</si>
  <si>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</si>
  <si>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</si>
  <si>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</si>
  <si>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</si>
  <si>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</si>
  <si>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</si>
  <si>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</si>
  <si>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</si>
  <si>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</si>
  <si>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</si>
  <si>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</si>
  <si>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</si>
  <si>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</si>
  <si>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</si>
  <si>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</si>
  <si>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</si>
  <si>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</si>
  <si>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</si>
  <si>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</si>
  <si>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</si>
  <si>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</si>
  <si>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</si>
  <si>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</si>
  <si>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</si>
  <si>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</si>
  <si>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</si>
  <si>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</si>
  <si>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</si>
  <si>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</si>
  <si>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</si>
  <si>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</si>
  <si>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</si>
  <si>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</si>
  <si>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</si>
  <si>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</si>
  <si>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</si>
  <si>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</si>
  <si>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</si>
  <si>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</si>
  <si>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</si>
  <si>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</si>
  <si>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</si>
  <si>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</si>
  <si>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</si>
  <si>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</si>
  <si>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</si>
  <si>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</si>
  <si>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</si>
  <si>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</si>
  <si>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</si>
  <si>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</si>
  <si>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</si>
  <si>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</si>
  <si>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</si>
  <si>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</si>
  <si>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</si>
  <si>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</si>
  <si>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</si>
  <si>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</si>
  <si>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</si>
  <si>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</si>
  <si>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</si>
  <si>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</si>
  <si>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</si>
  <si>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</si>
  <si>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</si>
  <si>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</si>
  <si>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</si>
  <si>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</si>
  <si>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</si>
  <si>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</si>
  <si>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</si>
  <si>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</si>
  <si>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</si>
  <si>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</si>
  <si>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</si>
  <si>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</si>
  <si>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</si>
  <si>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</si>
  <si>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</si>
  <si>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</si>
  <si>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</si>
  <si>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</si>
  <si>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</si>
  <si>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</si>
  <si>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</si>
  <si>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</si>
  <si>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</si>
  <si>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</si>
  <si>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</si>
  <si>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</si>
  <si>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</si>
  <si>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</si>
  <si>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</si>
  <si>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</si>
  <si>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</si>
  <si>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</si>
  <si>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</si>
  <si>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</si>
  <si>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</si>
  <si>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</si>
  <si>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</si>
  <si>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</si>
  <si>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</si>
  <si>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</si>
  <si>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</si>
  <si>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</si>
  <si>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</si>
  <si>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</si>
  <si>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</si>
  <si>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</si>
  <si>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</si>
  <si>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</si>
  <si>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</si>
  <si>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</si>
  <si>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</si>
  <si>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</si>
  <si>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</si>
  <si>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</si>
  <si>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</si>
  <si>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</si>
  <si>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</si>
  <si>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</si>
  <si>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</si>
  <si>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</si>
  <si>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</si>
  <si>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</si>
  <si>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</si>
  <si>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</si>
  <si>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</si>
  <si>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</si>
  <si>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</si>
  <si>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</si>
  <si>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</si>
  <si>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</si>
  <si>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</si>
  <si>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</si>
  <si>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</si>
  <si>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</si>
  <si>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</si>
  <si>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</si>
  <si>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</si>
  <si>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</si>
  <si>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</si>
  <si>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</si>
  <si>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</si>
  <si>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</si>
  <si>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</si>
  <si>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</si>
  <si>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</si>
  <si>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</si>
  <si>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</si>
  <si>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</si>
  <si>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</si>
  <si>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</si>
  <si>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</si>
  <si>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</si>
  <si>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</si>
  <si>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</si>
  <si>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</si>
  <si>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</si>
  <si>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</si>
  <si>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</si>
  <si>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</si>
  <si>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</si>
  <si>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</si>
  <si>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</si>
  <si>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</si>
  <si>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</si>
  <si>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</si>
  <si>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</si>
  <si>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</si>
  <si>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</si>
  <si>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</si>
  <si>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</si>
  <si>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</si>
  <si>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</si>
  <si>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</si>
  <si>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</si>
  <si>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</si>
  <si>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</si>
  <si>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</si>
  <si>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</si>
  <si>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</si>
  <si>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</si>
  <si>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</si>
  <si>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</si>
  <si>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</si>
  <si>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</si>
  <si>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</si>
  <si>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</si>
  <si>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</si>
  <si>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</si>
  <si>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</si>
  <si>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</si>
  <si>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</si>
  <si>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</si>
  <si>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</si>
  <si>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</si>
  <si>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</si>
  <si>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</si>
  <si>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</si>
  <si>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</si>
  <si>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</si>
  <si>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</si>
  <si>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</si>
  <si>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</si>
  <si>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</si>
  <si>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</si>
  <si>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</si>
  <si>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</si>
  <si>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</si>
  <si>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</si>
  <si>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</si>
  <si>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</si>
  <si>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</si>
  <si>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</si>
  <si>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</si>
  <si>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</si>
  <si>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</si>
  <si>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</si>
  <si>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</si>
  <si>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</si>
  <si>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</si>
  <si>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</si>
  <si>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</si>
  <si>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</si>
  <si>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</si>
  <si>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</si>
  <si>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</si>
  <si>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</si>
  <si>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</si>
  <si>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</si>
  <si>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</si>
  <si>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</si>
  <si>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</si>
  <si>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</si>
  <si>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</si>
  <si>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</si>
  <si>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</si>
  <si>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</si>
  <si>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</si>
  <si>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</si>
  <si>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</si>
  <si>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</si>
  <si>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</si>
  <si>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</si>
  <si>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</si>
  <si>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</si>
  <si>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</si>
  <si>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</si>
  <si>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</si>
  <si>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</si>
  <si>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</si>
  <si>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</si>
  <si>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</si>
  <si>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</si>
  <si>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</si>
  <si>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</si>
  <si>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</si>
  <si>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</si>
  <si>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</si>
  <si>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</si>
  <si>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</si>
  <si>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</si>
  <si>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</si>
  <si>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</si>
  <si>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</si>
  <si>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</si>
  <si>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</si>
  <si>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</si>
  <si>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</si>
  <si>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</si>
  <si>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</si>
  <si>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</si>
  <si>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</si>
  <si>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</si>
  <si>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</si>
  <si>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</si>
  <si>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</si>
  <si>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</si>
  <si>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</si>
  <si>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</si>
  <si>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</si>
  <si>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</si>
  <si>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</si>
  <si>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</si>
  <si>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</si>
  <si>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</si>
  <si>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</si>
  <si>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</si>
  <si>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</si>
  <si>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</si>
  <si>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</si>
  <si>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</si>
  <si>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</si>
  <si>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</si>
  <si>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</si>
  <si>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</si>
  <si>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</si>
  <si>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</si>
  <si>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</si>
  <si>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</si>
  <si>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</si>
  <si>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</si>
  <si>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</si>
  <si>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</si>
  <si>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</si>
  <si>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</si>
  <si>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</si>
  <si>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</si>
  <si>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</si>
  <si>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</si>
  <si>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</si>
  <si>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</si>
  <si>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</si>
  <si>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</si>
  <si>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</si>
  <si>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</si>
  <si>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</si>
  <si>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</si>
  <si>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</si>
  <si>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</si>
  <si>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</si>
  <si>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</si>
  <si>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</si>
  <si>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</si>
  <si>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</si>
  <si>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</si>
  <si>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</si>
  <si>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</si>
  <si>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</si>
  <si>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</si>
  <si>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</si>
  <si>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</si>
  <si>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</si>
  <si>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</si>
  <si>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</si>
  <si>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</si>
  <si>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</si>
  <si>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</si>
  <si>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</si>
  <si>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</si>
  <si>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</si>
  <si>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</si>
  <si>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</si>
  <si>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</si>
  <si>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</si>
  <si>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</si>
  <si>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</si>
  <si>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</si>
  <si>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</si>
  <si>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</si>
  <si>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</si>
  <si>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</si>
  <si>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</si>
  <si>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</si>
  <si>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</si>
  <si>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</si>
  <si>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</si>
  <si>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</si>
  <si>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</si>
  <si>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</si>
  <si>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</si>
  <si>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</si>
  <si>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</si>
  <si>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</si>
  <si>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</si>
  <si>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</si>
  <si>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</si>
  <si>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</si>
  <si>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</si>
  <si>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</si>
  <si>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</si>
  <si>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</si>
  <si>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</si>
  <si>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</si>
  <si>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</si>
  <si>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</si>
  <si>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</si>
  <si>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</si>
  <si>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</si>
  <si>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</si>
  <si>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</si>
  <si>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</si>
  <si>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</si>
  <si>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</si>
  <si>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</si>
  <si>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</si>
  <si>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</si>
  <si>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</si>
  <si>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</si>
  <si>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</si>
  <si>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</si>
  <si>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</si>
  <si>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</si>
  <si>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</si>
  <si>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</si>
  <si>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</si>
  <si>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</si>
  <si>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</si>
  <si>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</si>
  <si>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</si>
  <si>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</si>
  <si>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</si>
  <si>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</si>
  <si>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</si>
  <si>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</si>
  <si>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</si>
  <si>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</si>
  <si>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</si>
  <si>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</si>
  <si>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</si>
  <si>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</si>
  <si>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</si>
  <si>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</si>
  <si>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</si>
  <si>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</si>
  <si>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</si>
  <si>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</si>
  <si>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</si>
  <si>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</si>
  <si>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</si>
  <si>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</si>
  <si>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</si>
  <si>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</si>
  <si>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</si>
  <si>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</si>
  <si>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</si>
  <si>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</si>
  <si>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</si>
  <si>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</si>
  <si>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</si>
  <si>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</si>
  <si>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</si>
  <si>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</si>
  <si>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</si>
  <si>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</si>
  <si>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</si>
  <si>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</si>
  <si>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</si>
  <si>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</si>
  <si>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</si>
  <si>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</si>
  <si>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</si>
  <si>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</si>
  <si>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</si>
  <si>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</si>
  <si>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</si>
  <si>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</si>
  <si>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</si>
  <si>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</si>
  <si>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</si>
  <si>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</si>
  <si>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</si>
  <si>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</si>
  <si>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</si>
  <si>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</si>
  <si>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</si>
  <si>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</si>
  <si>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</si>
  <si>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</si>
  <si>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</si>
  <si>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</si>
  <si>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</si>
  <si>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</si>
  <si>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</si>
  <si>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</si>
  <si>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</si>
  <si>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</si>
  <si>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</si>
  <si>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</si>
  <si>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</si>
  <si>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</si>
  <si>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</si>
  <si>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</si>
  <si>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</si>
  <si>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</si>
  <si>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</si>
  <si>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</si>
  <si>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</si>
  <si>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</si>
  <si>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</si>
  <si>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</si>
  <si>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</si>
  <si>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</si>
  <si>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</si>
  <si>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</si>
  <si>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</si>
  <si>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</si>
  <si>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</si>
  <si>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</si>
  <si>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</si>
  <si>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</si>
  <si>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</si>
  <si>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</si>
  <si>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</si>
  <si>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</si>
  <si>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</si>
  <si>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</si>
  <si>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</si>
  <si>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</si>
  <si>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</si>
  <si>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</si>
  <si>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</si>
  <si>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</si>
  <si>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</si>
  <si>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</si>
  <si>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</si>
  <si>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</si>
  <si>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</si>
  <si>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</si>
  <si>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</si>
  <si>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</si>
  <si>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</si>
  <si>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</si>
  <si>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</si>
  <si>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</si>
  <si>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</si>
  <si>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</si>
  <si>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</si>
  <si>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</si>
  <si>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</si>
  <si>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</si>
  <si>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</si>
  <si>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</si>
  <si>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</si>
  <si>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</si>
  <si>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</si>
  <si>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</si>
  <si>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</si>
  <si>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</si>
  <si>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</si>
  <si>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</si>
  <si>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</si>
  <si>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</si>
  <si>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</si>
  <si>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</si>
  <si>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</si>
  <si>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</si>
  <si>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</si>
  <si>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</si>
  <si>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</si>
  <si>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</si>
  <si>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</si>
  <si>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</si>
  <si>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</si>
  <si>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</si>
  <si>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</si>
  <si>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</si>
  <si>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</si>
  <si>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</si>
  <si>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</si>
  <si>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</si>
  <si>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</si>
  <si>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</si>
  <si>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</si>
  <si>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</si>
  <si>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</si>
  <si>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</si>
  <si>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</si>
  <si>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</si>
  <si>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</si>
  <si>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</si>
  <si>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</si>
  <si>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</si>
  <si>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</si>
  <si>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</si>
  <si>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</si>
  <si>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</si>
  <si>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</si>
  <si>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</si>
  <si>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</si>
  <si>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</si>
  <si>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</si>
  <si>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</si>
  <si>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</si>
  <si>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</si>
  <si>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</si>
  <si>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</si>
  <si>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</si>
  <si>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</si>
  <si>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</si>
  <si>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</si>
  <si>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</si>
  <si>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</si>
  <si>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</si>
  <si>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</si>
  <si>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</si>
  <si>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</si>
  <si>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</si>
  <si>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</si>
  <si>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</si>
  <si>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</si>
  <si>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</si>
  <si>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</si>
  <si>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</si>
  <si>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</si>
  <si>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</si>
  <si>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</si>
  <si>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</si>
  <si>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</si>
  <si>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</si>
  <si>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</si>
  <si>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</si>
  <si>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</si>
  <si>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</si>
  <si>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</si>
  <si>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</si>
  <si>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</si>
  <si>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</si>
  <si>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</si>
  <si>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</si>
  <si>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</si>
  <si>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</si>
  <si>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</si>
  <si>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</si>
  <si>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</si>
  <si>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</si>
  <si>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</si>
  <si>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</si>
  <si>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</si>
  <si>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</si>
  <si>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</si>
  <si>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</si>
  <si>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</si>
  <si>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</si>
  <si>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</si>
  <si>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</si>
  <si>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</si>
  <si>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</si>
  <si>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</si>
  <si>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</si>
  <si>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</si>
  <si>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</si>
  <si>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</si>
  <si>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</si>
  <si>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</si>
  <si>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</si>
  <si>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</si>
  <si>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</si>
  <si>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</si>
  <si>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</si>
  <si>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</si>
  <si>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</si>
  <si>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</si>
  <si>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</si>
  <si>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</si>
  <si>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</si>
  <si>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</si>
  <si>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</si>
  <si>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</si>
  <si>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</si>
  <si>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</si>
  <si>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</si>
  <si>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</si>
  <si>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</si>
  <si>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</si>
  <si>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</si>
  <si>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</si>
  <si>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</si>
  <si>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</si>
  <si>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</si>
  <si>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</si>
  <si>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</si>
  <si>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</si>
  <si>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</si>
  <si>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</si>
  <si>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</si>
  <si>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</si>
  <si>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</si>
  <si>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</si>
  <si>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</si>
  <si>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</si>
  <si>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</si>
  <si>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</si>
  <si>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</si>
  <si>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</si>
  <si>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</si>
  <si>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</si>
  <si>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</si>
  <si>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</si>
  <si>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</si>
  <si>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</si>
  <si>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</si>
  <si>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</si>
  <si>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</si>
  <si>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</si>
  <si>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</si>
  <si>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</si>
  <si>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</si>
  <si>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</si>
  <si>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</si>
  <si>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</si>
  <si>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</si>
  <si>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</si>
  <si>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</si>
  <si>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</si>
  <si>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</si>
  <si>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</si>
  <si>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</si>
  <si>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</si>
  <si>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</si>
  <si>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</si>
  <si>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</si>
  <si>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</si>
  <si>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</si>
  <si>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</si>
  <si>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</si>
  <si>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</si>
  <si>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</si>
  <si>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</si>
  <si>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</si>
  <si>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</si>
  <si>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</si>
  <si>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</si>
  <si>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</si>
  <si>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</si>
  <si>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</si>
  <si>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</si>
  <si>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</si>
  <si>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</si>
  <si>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</si>
  <si>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</si>
  <si>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</si>
  <si>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</si>
  <si>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</si>
  <si>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</si>
  <si>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</si>
  <si>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</si>
  <si>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</si>
  <si>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</si>
  <si>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</si>
  <si>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</si>
  <si>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</si>
  <si>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</si>
  <si>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</si>
  <si>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</si>
  <si>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</si>
  <si>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</si>
  <si>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</si>
  <si>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</si>
  <si>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</si>
  <si>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</si>
  <si>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</si>
  <si>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</si>
  <si>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</si>
  <si>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</si>
  <si>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</si>
  <si>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</si>
  <si>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</si>
  <si>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</si>
  <si>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</si>
  <si>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</si>
  <si>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</si>
  <si>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</si>
  <si>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</si>
  <si>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</si>
  <si>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</si>
  <si>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</si>
  <si>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</si>
  <si>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</si>
  <si>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</si>
  <si>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</si>
  <si>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</si>
  <si>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</si>
  <si>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</si>
  <si>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</si>
  <si>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</si>
  <si>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</si>
  <si>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</si>
  <si>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</si>
  <si>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</si>
  <si>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</si>
  <si>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</si>
  <si>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</si>
  <si>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</si>
  <si>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</si>
  <si>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</si>
  <si>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</si>
  <si>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</si>
  <si>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</si>
  <si>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</si>
  <si>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</si>
  <si>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</si>
  <si>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</si>
  <si>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</si>
  <si>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</si>
  <si>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</si>
  <si>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</si>
  <si>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</si>
  <si>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</si>
  <si>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</si>
  <si>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</si>
  <si>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</si>
  <si>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</si>
  <si>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</si>
  <si>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</si>
  <si>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</si>
  <si>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</si>
  <si>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</si>
  <si>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</si>
  <si>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</si>
  <si>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</si>
  <si>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</si>
  <si>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</si>
  <si>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</si>
  <si>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</si>
  <si>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</si>
  <si>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</si>
  <si>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</si>
  <si>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</si>
  <si>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</si>
  <si>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</si>
  <si>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</si>
  <si>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</si>
  <si>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</si>
  <si>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</si>
  <si>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</si>
  <si>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</si>
  <si>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</si>
  <si>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</si>
  <si>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</si>
  <si>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</si>
  <si>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</si>
  <si>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</si>
  <si>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</si>
  <si>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</si>
  <si>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</si>
  <si>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</si>
  <si>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</si>
  <si>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</si>
  <si>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</si>
  <si>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</si>
  <si>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</si>
  <si>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</si>
  <si>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</si>
  <si>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</si>
  <si>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</si>
  <si>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</si>
  <si>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</si>
  <si>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</si>
  <si>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</si>
  <si>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</si>
  <si>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</si>
  <si>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</si>
  <si>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</si>
  <si>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</si>
  <si>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</si>
  <si>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</si>
  <si>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</si>
  <si>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</si>
  <si>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</si>
  <si>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</si>
  <si>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</si>
  <si>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</si>
  <si>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</si>
  <si>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</si>
  <si>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</si>
  <si>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</si>
  <si>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</si>
  <si>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</si>
  <si>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</si>
  <si>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</si>
  <si>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</si>
  <si>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</si>
  <si>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</si>
  <si>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</si>
  <si>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</si>
  <si>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</si>
  <si>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</si>
  <si>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</si>
  <si>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</si>
  <si>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</si>
  <si>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</si>
  <si>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</si>
  <si>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</si>
  <si>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</si>
  <si>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</si>
  <si>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</si>
  <si>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</si>
  <si>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</si>
  <si>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</si>
  <si>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</si>
  <si>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</si>
  <si>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</si>
  <si>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</si>
  <si>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</si>
  <si>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</si>
  <si>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</si>
  <si>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</si>
  <si>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</si>
  <si>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</si>
  <si>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</si>
  <si>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</si>
  <si>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</si>
  <si>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</si>
  <si>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</si>
  <si>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</si>
  <si>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</si>
  <si>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</si>
  <si>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</si>
  <si>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</si>
  <si>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</si>
  <si>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</si>
  <si>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</si>
  <si>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</si>
  <si>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</si>
  <si>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</si>
  <si>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</si>
  <si>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</si>
  <si>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</si>
  <si>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</si>
  <si>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</si>
  <si>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</si>
  <si>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</si>
  <si>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</si>
  <si>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</si>
  <si>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</si>
  <si>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</si>
  <si>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</si>
  <si>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</si>
  <si>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</si>
  <si>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</si>
  <si>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</si>
  <si>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</si>
  <si>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</si>
  <si>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</si>
  <si>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</si>
  <si>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</si>
  <si>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</si>
  <si>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</si>
  <si>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</si>
  <si>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</si>
  <si>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</si>
  <si>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</si>
  <si>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</si>
  <si>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</si>
  <si>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</si>
  <si>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</si>
  <si>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</si>
  <si>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</si>
  <si>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</si>
  <si>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</si>
  <si>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</si>
  <si>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</si>
  <si>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</si>
  <si>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</si>
  <si>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</si>
  <si>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</si>
  <si>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</si>
  <si>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</si>
  <si>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</si>
  <si>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</si>
  <si>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</si>
  <si>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</si>
  <si>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</si>
  <si>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</si>
  <si>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</si>
  <si>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</si>
  <si>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</si>
  <si>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</si>
  <si>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</si>
  <si>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</si>
  <si>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</si>
  <si>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</si>
  <si>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</si>
  <si>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</si>
  <si>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</si>
  <si>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</si>
  <si>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</si>
  <si>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</si>
  <si>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</si>
  <si>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</si>
  <si>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</si>
  <si>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</si>
  <si>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</si>
  <si>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</si>
  <si>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</si>
  <si>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</si>
  <si>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</si>
  <si>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</si>
  <si>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</si>
  <si>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</si>
  <si>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</si>
  <si>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</si>
  <si>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</si>
  <si>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</si>
  <si>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</si>
  <si>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</si>
  <si>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</si>
  <si>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</si>
  <si>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</si>
  <si>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</si>
  <si>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</si>
  <si>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</si>
  <si>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</si>
  <si>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</si>
  <si>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</si>
  <si>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</si>
  <si>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</si>
  <si>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</si>
  <si>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</si>
  <si>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</si>
  <si>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</si>
  <si>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</si>
  <si>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</si>
  <si>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</si>
  <si>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</si>
  <si>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</si>
  <si>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</si>
  <si>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</si>
  <si>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</si>
  <si>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</si>
  <si>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</si>
  <si>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</si>
  <si>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</si>
  <si>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</si>
  <si>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</si>
  <si>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</si>
  <si>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</si>
  <si>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</si>
  <si>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</si>
  <si>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</si>
  <si>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</si>
  <si>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</si>
  <si>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</si>
  <si>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</si>
  <si>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</si>
  <si>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</si>
  <si>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</si>
  <si>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</si>
  <si>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</si>
  <si>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</si>
  <si>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</si>
  <si>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</si>
  <si>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</si>
  <si>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</si>
  <si>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</si>
  <si>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</si>
  <si>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</si>
  <si>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</si>
  <si>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</si>
  <si>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</si>
  <si>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</si>
  <si>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</si>
  <si>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</si>
  <si>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</si>
  <si>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</si>
  <si>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</si>
  <si>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</si>
  <si>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</si>
  <si>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</si>
  <si>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</si>
  <si>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</si>
  <si>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</si>
  <si>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</si>
  <si>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</si>
  <si>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</si>
  <si>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</si>
  <si>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</si>
  <si>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</si>
  <si>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</si>
  <si>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</si>
  <si>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</si>
  <si>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</si>
  <si>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</si>
  <si>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</si>
  <si>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</si>
  <si>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</si>
  <si>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</si>
  <si>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</si>
  <si>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</si>
  <si>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</si>
  <si>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</si>
  <si>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</si>
  <si>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</si>
  <si>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</si>
  <si>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</si>
  <si>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</si>
  <si>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</si>
  <si>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</si>
  <si>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</si>
  <si>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</si>
  <si>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</si>
  <si>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</si>
  <si>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</si>
  <si>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</si>
  <si>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</si>
  <si>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</si>
  <si>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</si>
  <si>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</si>
  <si>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</si>
  <si>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</si>
  <si>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</si>
  <si>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</si>
  <si>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</si>
  <si>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</si>
  <si>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</si>
  <si>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</si>
  <si>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</si>
  <si>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</si>
  <si>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</si>
  <si>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</si>
  <si>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</si>
  <si>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</si>
  <si>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</si>
  <si>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</si>
  <si>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</si>
  <si>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</si>
  <si>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</si>
  <si>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</si>
  <si>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</si>
  <si>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</si>
  <si>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</si>
  <si>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</si>
  <si>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</si>
  <si>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</si>
  <si>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</si>
  <si>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</si>
  <si>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</si>
  <si>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</si>
  <si>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</si>
  <si>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</si>
  <si>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</si>
  <si>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</si>
  <si>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</si>
  <si>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</si>
  <si>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</si>
  <si>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</si>
  <si>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</si>
  <si>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</si>
  <si>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</si>
  <si>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</si>
  <si>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</si>
  <si>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</si>
  <si>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</si>
  <si>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</si>
  <si>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</si>
  <si>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</si>
  <si>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</si>
  <si>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</si>
  <si>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</si>
  <si>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</si>
  <si>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</si>
  <si>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</si>
  <si>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</si>
  <si>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</si>
  <si>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</si>
  <si>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</si>
  <si>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</si>
  <si>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</si>
  <si>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</si>
  <si>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</si>
  <si>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</si>
  <si>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</si>
  <si>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</si>
  <si>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</si>
  <si>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</si>
  <si>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</si>
  <si>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</si>
  <si>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</si>
  <si>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</si>
  <si>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</si>
  <si>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</si>
  <si>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</si>
  <si>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</si>
  <si>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</si>
  <si>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</si>
  <si>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</si>
  <si>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</si>
  <si>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</si>
  <si>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</si>
  <si>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</si>
  <si>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</si>
  <si>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</si>
  <si>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</si>
  <si>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</si>
  <si>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</si>
  <si>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</si>
  <si>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</si>
  <si>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</si>
  <si>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</si>
  <si>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</si>
  <si>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</si>
  <si>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</si>
  <si>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</si>
  <si>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</si>
  <si>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</si>
  <si>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</si>
  <si>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</si>
  <si>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</si>
  <si>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</si>
  <si>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</si>
  <si>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</si>
  <si>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</si>
  <si>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</si>
  <si>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</si>
  <si>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</si>
  <si>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</si>
  <si>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</si>
  <si>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</si>
  <si>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</si>
  <si>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</si>
  <si>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</si>
  <si>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</si>
  <si>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</si>
  <si>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</si>
  <si>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</si>
  <si>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</si>
  <si>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</si>
  <si>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</si>
  <si>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</si>
  <si>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</si>
  <si>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</si>
  <si>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</si>
  <si>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</si>
  <si>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</si>
  <si>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</si>
  <si>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</si>
  <si>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</si>
  <si>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</si>
  <si>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</si>
  <si>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</si>
  <si>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</si>
  <si>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</si>
  <si>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</si>
  <si>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</si>
  <si>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</si>
  <si>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</si>
  <si>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</si>
  <si>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</si>
  <si>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</si>
  <si>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</si>
  <si>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</si>
  <si>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</si>
  <si>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</si>
  <si>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</si>
  <si>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</si>
  <si>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</si>
  <si>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</si>
  <si>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</si>
  <si>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</si>
  <si>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</si>
  <si>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</si>
  <si>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</si>
  <si>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</si>
  <si>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</si>
  <si>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</si>
  <si>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</si>
  <si>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</si>
  <si>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</si>
  <si>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</si>
  <si>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</si>
  <si>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</si>
  <si>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</si>
  <si>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</si>
  <si>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</si>
  <si>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</si>
  <si>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</si>
  <si>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</si>
  <si>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</si>
  <si>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</si>
  <si>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</si>
  <si>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</si>
  <si>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</si>
  <si>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</si>
  <si>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</si>
  <si>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</si>
  <si>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</si>
  <si>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</si>
  <si>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</si>
  <si>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</si>
  <si>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</si>
  <si>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</si>
  <si>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</si>
  <si>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</si>
  <si>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</si>
  <si>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</si>
  <si>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</si>
  <si>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</si>
  <si>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</si>
  <si>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</si>
  <si>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</si>
  <si>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</si>
  <si>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</si>
  <si>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</si>
  <si>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</si>
  <si>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</si>
  <si>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</si>
  <si>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</si>
  <si>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</si>
  <si>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</si>
  <si>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</si>
  <si>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</si>
  <si>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</si>
  <si>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</si>
  <si>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</si>
  <si>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</si>
  <si>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</si>
  <si>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</si>
  <si>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</si>
  <si>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</si>
  <si>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</si>
  <si>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</si>
  <si>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</si>
  <si>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</si>
  <si>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</si>
  <si>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</si>
  <si>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</si>
  <si>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</si>
  <si>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</si>
  <si>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</si>
  <si>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</si>
  <si>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</si>
  <si>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</si>
  <si>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</si>
  <si>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</si>
  <si>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</si>
  <si>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</si>
  <si>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</si>
  <si>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</si>
  <si>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</si>
  <si>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</si>
  <si>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</si>
  <si>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</si>
  <si>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</si>
  <si>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</si>
  <si>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</si>
  <si>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</si>
  <si>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</si>
  <si>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</si>
  <si>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</si>
  <si>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</si>
  <si>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</si>
  <si>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</si>
  <si>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</si>
  <si>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</si>
  <si>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</si>
  <si>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</si>
  <si>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</si>
  <si>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</si>
  <si>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</si>
  <si>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</si>
  <si>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</si>
  <si>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</si>
  <si>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</si>
  <si>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</si>
  <si>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</si>
  <si>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</si>
  <si>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</si>
  <si>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</si>
  <si>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</si>
  <si>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</si>
  <si>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</si>
  <si>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</si>
  <si>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</si>
  <si>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</si>
  <si>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</si>
  <si>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</si>
  <si>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</si>
  <si>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</si>
  <si>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</si>
  <si>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</si>
  <si>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</si>
  <si>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</si>
  <si>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</si>
  <si>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</si>
  <si>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</si>
  <si>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</si>
  <si>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</si>
  <si>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</si>
  <si>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</si>
  <si>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</si>
  <si>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</si>
  <si>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</si>
  <si>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</si>
  <si>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</si>
  <si>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</si>
  <si>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</si>
  <si>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</si>
  <si>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</si>
  <si>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</si>
  <si>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</si>
  <si>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</si>
  <si>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</si>
  <si>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</si>
  <si>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</si>
  <si>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</si>
  <si>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</si>
  <si>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</si>
  <si>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</si>
  <si>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</si>
  <si>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</si>
  <si>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</si>
  <si>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</si>
  <si>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</si>
  <si>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</si>
  <si>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</si>
  <si>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</si>
  <si>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</si>
  <si>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</si>
  <si>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</si>
  <si>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</si>
  <si>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</si>
  <si>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</si>
  <si>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</si>
  <si>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</si>
  <si>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</si>
  <si>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</si>
  <si>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</si>
  <si>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</si>
  <si>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</si>
  <si>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</si>
  <si>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</si>
  <si>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</si>
  <si>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</si>
  <si>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</si>
  <si>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</si>
  <si>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</si>
  <si>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</si>
  <si>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</si>
  <si>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</si>
  <si>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</si>
  <si>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</si>
  <si>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</si>
  <si>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</si>
  <si>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</si>
  <si>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</si>
  <si>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</si>
  <si>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</si>
  <si>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</si>
  <si>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</si>
  <si>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</si>
  <si>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</si>
  <si>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</si>
  <si>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</si>
  <si>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</si>
  <si>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</si>
  <si>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</si>
  <si>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</si>
  <si>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</si>
  <si>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</si>
  <si>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</si>
  <si>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</si>
  <si>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</si>
  <si>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</si>
  <si>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</si>
  <si>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</si>
  <si>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</si>
  <si>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</si>
  <si>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</si>
  <si>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</si>
  <si>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</si>
  <si>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</si>
  <si>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</si>
  <si>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</si>
  <si>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</si>
  <si>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</si>
  <si>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</si>
  <si>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</si>
  <si>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</si>
  <si>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</si>
  <si>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</si>
  <si>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</si>
  <si>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</si>
  <si>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</si>
  <si>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</si>
  <si>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</si>
  <si>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</si>
  <si>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</si>
  <si>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</si>
  <si>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</si>
  <si>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</si>
  <si>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</si>
  <si>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</si>
  <si>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</si>
  <si>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</si>
  <si>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</si>
  <si>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</si>
  <si>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</si>
  <si>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</si>
  <si>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</si>
  <si>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</si>
  <si>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</si>
  <si>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</si>
  <si>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</si>
  <si>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</si>
  <si>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</si>
  <si>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</si>
  <si>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</si>
  <si>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</si>
  <si>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</si>
  <si>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</si>
  <si>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</si>
  <si>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</si>
  <si>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</si>
  <si>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</si>
  <si>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</si>
  <si>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</si>
  <si>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</si>
  <si>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</si>
  <si>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</si>
  <si>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</si>
  <si>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</si>
  <si>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</si>
  <si>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</si>
  <si>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</si>
  <si>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</si>
  <si>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</si>
  <si>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</si>
  <si>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</si>
  <si>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</si>
  <si>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</si>
  <si>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</si>
  <si>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</si>
  <si>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</si>
  <si>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</si>
  <si>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</si>
  <si>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</si>
  <si>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</si>
  <si>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</si>
  <si>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</si>
  <si>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</si>
  <si>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</si>
  <si>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</si>
  <si>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</si>
  <si>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</si>
  <si>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</si>
  <si>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</si>
  <si>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</si>
  <si>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</si>
  <si>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</si>
  <si>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</si>
  <si>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</si>
  <si>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</si>
  <si>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</si>
  <si>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</si>
  <si>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</si>
  <si>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</si>
  <si>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</si>
  <si>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</si>
  <si>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</si>
  <si>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</si>
  <si>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</si>
  <si>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</si>
  <si>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</si>
  <si>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</si>
  <si>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</si>
  <si>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</si>
  <si>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</si>
  <si>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</si>
  <si>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</si>
  <si>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</si>
  <si>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</si>
  <si>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</si>
  <si>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</si>
  <si>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</si>
  <si>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</si>
  <si>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</si>
  <si>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</si>
  <si>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</si>
  <si>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</si>
  <si>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</si>
  <si>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</si>
  <si>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</si>
  <si>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</si>
  <si>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</si>
  <si>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</si>
  <si>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</si>
  <si>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</si>
  <si>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</si>
  <si>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</si>
  <si>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</si>
  <si>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</si>
  <si>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</si>
  <si>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</si>
  <si>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</si>
  <si>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</si>
  <si>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</si>
  <si>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</si>
  <si>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</si>
  <si>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</si>
  <si>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</si>
  <si>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</si>
  <si>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</si>
  <si>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</si>
  <si>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</si>
  <si>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</si>
  <si>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</si>
  <si>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</si>
  <si>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</si>
  <si>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</si>
  <si>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</si>
  <si>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</si>
  <si>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</si>
  <si>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</si>
  <si>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</si>
  <si>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</si>
  <si>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</si>
  <si>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</si>
  <si>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</si>
  <si>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</si>
  <si>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</si>
  <si>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</si>
  <si>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</si>
  <si>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</si>
  <si>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</si>
  <si>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</si>
  <si>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</si>
  <si>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</si>
  <si>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</si>
  <si>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</si>
  <si>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</si>
  <si>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</si>
  <si>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</si>
  <si>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</si>
  <si>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</si>
  <si>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</si>
  <si>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</si>
  <si>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</si>
  <si>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</si>
  <si>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</si>
  <si>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</si>
  <si>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</si>
  <si>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</si>
  <si>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</si>
  <si>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</si>
  <si>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</si>
  <si>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</si>
  <si>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</si>
  <si>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</si>
  <si>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</si>
  <si>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</si>
  <si>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</si>
  <si>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</si>
  <si>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</si>
  <si>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</si>
  <si>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</si>
  <si>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</si>
  <si>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</si>
  <si>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</si>
  <si>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</si>
  <si>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</si>
  <si>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</si>
  <si>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</si>
  <si>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</si>
  <si>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</si>
  <si>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</si>
  <si>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</si>
  <si>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</si>
  <si>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</si>
  <si>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</si>
  <si>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</si>
  <si>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</si>
  <si>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</si>
  <si>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</si>
  <si>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</si>
  <si>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</si>
  <si>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</si>
  <si>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</si>
  <si>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</si>
  <si>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</si>
  <si>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</si>
  <si>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</si>
  <si>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</si>
  <si>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</si>
  <si>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</si>
  <si>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</si>
  <si>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</si>
  <si>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</si>
  <si>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</si>
  <si>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</si>
  <si>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</si>
  <si>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</si>
  <si>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</si>
  <si>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</si>
  <si>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</si>
  <si>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</si>
  <si>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</si>
  <si>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</si>
  <si>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</si>
  <si>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</si>
  <si>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</si>
  <si>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</si>
  <si>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</si>
  <si>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</si>
  <si>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</si>
  <si>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</si>
  <si>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</si>
  <si>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</si>
  <si>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</si>
  <si>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</si>
  <si>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</si>
  <si>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</si>
  <si>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</si>
  <si>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</si>
  <si>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</si>
  <si>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</si>
  <si>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</si>
  <si>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</si>
  <si>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</si>
  <si>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</si>
  <si>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</si>
  <si>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</si>
  <si>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</si>
  <si>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</si>
  <si>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</si>
  <si>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</si>
  <si>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</si>
  <si>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</si>
  <si>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</si>
  <si>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</si>
  <si>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</si>
  <si>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</si>
  <si>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</si>
  <si>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</si>
  <si>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</si>
  <si>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</si>
  <si>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</si>
  <si>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</si>
  <si>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</si>
  <si>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</si>
  <si>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</si>
  <si>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</si>
  <si>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</si>
  <si>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</si>
  <si>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</si>
  <si>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</si>
  <si>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</si>
  <si>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</si>
  <si>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</si>
  <si>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</si>
  <si>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</si>
  <si>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</si>
  <si>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</si>
  <si>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</si>
  <si>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</si>
  <si>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</si>
  <si>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</si>
  <si>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</si>
  <si>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</si>
  <si>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</si>
  <si>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</si>
  <si>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</si>
  <si>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</si>
  <si>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</si>
  <si>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</si>
  <si>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</si>
  <si>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</si>
  <si>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</si>
  <si>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</si>
  <si>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</si>
  <si>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</si>
  <si>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</si>
  <si>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</si>
  <si>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</si>
  <si>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</si>
  <si>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</si>
  <si>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</si>
  <si>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</si>
  <si>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</si>
  <si>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</si>
  <si>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</si>
  <si>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</si>
  <si>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</si>
  <si>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</si>
  <si>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</si>
  <si>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</si>
  <si>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</si>
  <si>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</si>
  <si>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</si>
  <si>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</si>
  <si>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</si>
  <si>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</si>
  <si>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</si>
  <si>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</si>
  <si>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</si>
  <si>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</si>
  <si>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</si>
  <si>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</si>
  <si>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</si>
  <si>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</si>
  <si>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</si>
  <si>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</si>
  <si>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</si>
  <si>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</si>
  <si>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</si>
  <si>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</si>
  <si>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</si>
  <si>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</si>
  <si>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</si>
  <si>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</si>
  <si>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</si>
  <si>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</si>
  <si>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</si>
  <si>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</si>
  <si>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</si>
  <si>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</si>
  <si>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</si>
  <si>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</si>
  <si>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</si>
  <si>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</si>
  <si>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</si>
  <si>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</si>
  <si>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</si>
  <si>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</si>
  <si>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</si>
  <si>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</si>
  <si>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</si>
  <si>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</si>
  <si>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</si>
  <si>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</si>
  <si>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</si>
  <si>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</si>
  <si>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</si>
  <si>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</si>
  <si>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</si>
  <si>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</si>
  <si>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</si>
  <si>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</si>
  <si>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</si>
  <si>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</si>
  <si>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</si>
  <si>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</si>
  <si>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</si>
  <si>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</si>
  <si>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</si>
  <si>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</si>
  <si>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</si>
  <si>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</si>
  <si>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</si>
  <si>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</si>
  <si>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</si>
  <si>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</si>
  <si>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</si>
  <si>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</si>
  <si>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</si>
  <si>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</si>
  <si>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</si>
  <si>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</si>
  <si>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</si>
  <si>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</si>
  <si>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</si>
  <si>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</si>
  <si>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</si>
  <si>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</si>
  <si>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</si>
  <si>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</si>
  <si>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</si>
  <si>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</si>
  <si>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</si>
  <si>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</si>
  <si>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</si>
  <si>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</si>
  <si>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</si>
  <si>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</si>
  <si>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</si>
  <si>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</si>
  <si>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</si>
  <si>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</si>
  <si>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</si>
  <si>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</si>
  <si>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</si>
  <si>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</si>
  <si>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</si>
  <si>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</si>
  <si>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</si>
  <si>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</si>
  <si>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</si>
  <si>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</si>
  <si>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</si>
  <si>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</si>
  <si>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</si>
  <si>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</si>
  <si>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</si>
  <si>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</si>
  <si>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</si>
  <si>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</si>
  <si>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</si>
  <si>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</si>
  <si>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</si>
  <si>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</si>
  <si>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</si>
  <si>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</si>
  <si>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</si>
  <si>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</si>
  <si>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</si>
  <si>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</si>
  <si>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</si>
  <si>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</si>
  <si>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</si>
  <si>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</si>
  <si>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</si>
  <si>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</si>
  <si>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</si>
  <si>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</si>
  <si>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</si>
  <si>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</si>
  <si>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</si>
  <si>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</si>
  <si>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</si>
  <si>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</si>
  <si>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</si>
  <si>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</si>
  <si>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</si>
  <si>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</si>
  <si>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</si>
  <si>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</si>
  <si>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</si>
  <si>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</si>
  <si>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</si>
  <si>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</si>
  <si>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</si>
  <si>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</si>
  <si>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</si>
  <si>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</si>
  <si>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</si>
  <si>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</si>
  <si>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</si>
  <si>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</si>
  <si>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</si>
  <si>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</si>
  <si>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</si>
  <si>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</si>
  <si>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</si>
  <si>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</si>
  <si>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</si>
  <si>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</si>
  <si>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</si>
  <si>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</si>
  <si>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</si>
  <si>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</si>
  <si>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</si>
  <si>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</si>
  <si>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</si>
  <si>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</si>
  <si>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</si>
  <si>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</si>
  <si>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</si>
  <si>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</si>
  <si>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</si>
  <si>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</si>
  <si>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</si>
  <si>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</si>
  <si>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</si>
  <si>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</si>
  <si>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</si>
  <si>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</si>
  <si>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</si>
  <si>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</si>
  <si>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</si>
  <si>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</si>
  <si>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</si>
  <si>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</si>
  <si>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</si>
  <si>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</si>
  <si>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</si>
  <si>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</si>
  <si>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</si>
  <si>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</si>
  <si>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</si>
  <si>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</si>
  <si>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</si>
  <si>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</si>
  <si>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</si>
  <si>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</si>
  <si>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</si>
  <si>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</si>
  <si>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</si>
  <si>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</si>
  <si>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</si>
  <si>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</si>
  <si>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</si>
  <si>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</si>
  <si>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</si>
  <si>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</si>
  <si>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</si>
  <si>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</si>
  <si>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</si>
  <si>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</si>
  <si>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</si>
  <si>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</si>
  <si>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</si>
  <si>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</si>
  <si>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</si>
  <si>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</si>
  <si>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</si>
  <si>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</si>
  <si>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</si>
  <si>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</si>
  <si>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</si>
  <si>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</si>
  <si>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</si>
  <si>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</si>
  <si>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</si>
  <si>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</si>
  <si>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</si>
  <si>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</si>
  <si>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</si>
  <si>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</si>
  <si>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</si>
  <si>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</si>
  <si>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</si>
  <si>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</si>
  <si>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</si>
  <si>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</si>
  <si>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</si>
  <si>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</si>
  <si>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</si>
  <si>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</si>
  <si>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</si>
  <si>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</si>
  <si>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</si>
  <si>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</si>
  <si>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</si>
  <si>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</si>
  <si>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</si>
  <si>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</si>
  <si>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</si>
  <si>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</si>
  <si>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</si>
  <si>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</si>
  <si>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</si>
  <si>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</si>
  <si>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</si>
  <si>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</si>
  <si>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</si>
  <si>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</si>
  <si>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</si>
  <si>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</si>
  <si>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</si>
  <si>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</si>
  <si>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</si>
  <si>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</si>
  <si>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</si>
  <si>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</si>
  <si>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</si>
  <si>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</si>
  <si>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</si>
  <si>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</si>
  <si>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</si>
  <si>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</si>
  <si>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</si>
  <si>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</si>
  <si>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</si>
  <si>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</si>
  <si>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</si>
  <si>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</si>
  <si>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</si>
  <si>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</si>
  <si>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</si>
  <si>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</si>
  <si>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</si>
  <si>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</si>
  <si>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</si>
  <si>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</si>
  <si>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</si>
  <si>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</si>
  <si>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</si>
  <si>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</si>
  <si>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</si>
  <si>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</si>
  <si>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</si>
  <si>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</si>
  <si>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</si>
  <si>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</si>
  <si>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</si>
  <si>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</si>
  <si>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</si>
  <si>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</si>
  <si>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</si>
  <si>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</si>
  <si>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</si>
  <si>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</si>
  <si>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</si>
  <si>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</si>
  <si>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</si>
  <si>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</si>
  <si>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</si>
  <si>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</si>
  <si>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</si>
  <si>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</si>
  <si>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</si>
  <si>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</si>
  <si>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</si>
  <si>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</si>
  <si>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</si>
  <si>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</si>
  <si>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</si>
  <si>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</si>
  <si>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</si>
  <si>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</si>
  <si>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</si>
  <si>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</si>
  <si>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</si>
  <si>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</si>
  <si>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</si>
  <si>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</si>
  <si>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</si>
  <si>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</si>
  <si>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</si>
  <si>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</si>
  <si>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</si>
  <si>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</si>
  <si>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</si>
  <si>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</si>
  <si>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</si>
  <si>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</si>
  <si>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</si>
  <si>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</si>
  <si>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</si>
  <si>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</si>
  <si>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</si>
  <si>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</si>
  <si>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</si>
  <si>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</si>
  <si>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</si>
  <si>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</si>
  <si>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</si>
  <si>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</si>
  <si>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</si>
  <si>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</si>
  <si>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</si>
  <si>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</si>
  <si>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</si>
  <si>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</si>
  <si>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</si>
  <si>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</si>
  <si>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</si>
  <si>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</si>
  <si>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</si>
  <si>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</si>
  <si>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</si>
  <si>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</si>
  <si>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</si>
  <si>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</si>
  <si>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</si>
  <si>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</si>
  <si>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</si>
  <si>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</si>
  <si>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</si>
  <si>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</si>
  <si>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</si>
  <si>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</si>
  <si>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</si>
  <si>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</si>
  <si>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</si>
  <si>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</si>
  <si>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</si>
  <si>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</si>
  <si>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</si>
  <si>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</si>
  <si>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</si>
  <si>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</si>
  <si>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</si>
  <si>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</si>
  <si>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</si>
  <si>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</si>
  <si>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</si>
  <si>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</si>
  <si>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</si>
  <si>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</si>
  <si>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</si>
  <si>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</si>
  <si>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</si>
  <si>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</si>
  <si>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</si>
  <si>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</si>
  <si>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</si>
  <si>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</si>
  <si>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</si>
  <si>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</si>
  <si>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</si>
  <si>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</si>
  <si>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</si>
  <si>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</si>
  <si>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</si>
  <si>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</si>
  <si>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</si>
  <si>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</si>
  <si>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</si>
  <si>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</si>
  <si>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</si>
  <si>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</si>
  <si>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</si>
  <si>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</si>
  <si>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</si>
  <si>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</si>
  <si>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</si>
  <si>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</si>
  <si>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</si>
  <si>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</si>
  <si>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</si>
  <si>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</si>
  <si>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</si>
  <si>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</si>
  <si>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</si>
  <si>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</si>
  <si>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</si>
  <si>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</si>
  <si>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</si>
  <si>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</si>
  <si>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</si>
  <si>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</si>
  <si>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</si>
  <si>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</si>
  <si>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</si>
  <si>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</si>
  <si>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</si>
  <si>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</si>
  <si>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</si>
  <si>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</si>
  <si>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</si>
  <si>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</si>
  <si>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</si>
  <si>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</si>
  <si>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</si>
  <si>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</si>
  <si>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</si>
  <si>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</si>
  <si>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</si>
  <si>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</si>
  <si>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</si>
  <si>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</si>
  <si>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</si>
  <si>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</si>
  <si>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</si>
  <si>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</si>
  <si>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</si>
  <si>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</si>
  <si>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</si>
  <si>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</si>
  <si>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</si>
  <si>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</si>
  <si>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</si>
  <si>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</si>
  <si>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</si>
  <si>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</si>
  <si>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</si>
  <si>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</si>
  <si>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</si>
  <si>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</si>
  <si>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</si>
  <si>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</si>
  <si>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</si>
  <si>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</si>
  <si>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</si>
  <si>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</si>
  <si>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</si>
  <si>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</si>
  <si>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</si>
  <si>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</si>
  <si>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</si>
  <si>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</si>
  <si>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</si>
  <si>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</si>
  <si>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</si>
  <si>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</si>
  <si>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</si>
  <si>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</si>
  <si>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</si>
  <si>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</si>
  <si>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</si>
  <si>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</si>
  <si>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</si>
  <si>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</si>
  <si>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</si>
  <si>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</si>
  <si>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</si>
  <si>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</si>
  <si>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</si>
  <si>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</si>
  <si>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</si>
  <si>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</si>
  <si>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</si>
  <si>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</si>
  <si>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</si>
  <si>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</si>
  <si>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</si>
  <si>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</si>
  <si>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</si>
  <si>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</si>
  <si>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</si>
  <si>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</si>
  <si>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</si>
  <si>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</si>
  <si>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</si>
  <si>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</si>
  <si>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</si>
  <si>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</si>
  <si>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</si>
  <si>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</si>
  <si>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</si>
  <si>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</si>
  <si>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</si>
  <si>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</si>
  <si>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</si>
  <si>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</si>
  <si>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</si>
  <si>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</si>
  <si>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</si>
  <si>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</si>
  <si>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</si>
  <si>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</si>
  <si>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</si>
  <si>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</si>
  <si>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</si>
  <si>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</si>
  <si>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</si>
  <si>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</si>
  <si>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</si>
  <si>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</si>
  <si>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</si>
  <si>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</si>
  <si>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</si>
  <si>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</si>
  <si>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</si>
  <si>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</si>
  <si>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</si>
  <si>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</si>
  <si>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</si>
  <si>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</si>
  <si>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</si>
  <si>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</si>
  <si>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</si>
  <si>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</si>
  <si>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</si>
  <si>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</si>
  <si>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</si>
  <si>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</si>
  <si>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</si>
  <si>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</si>
  <si>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</si>
  <si>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</si>
  <si>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</si>
  <si>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</si>
  <si>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</si>
  <si>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</si>
  <si>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</si>
  <si>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</si>
  <si>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</si>
  <si>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</si>
  <si>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</si>
  <si>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</si>
  <si>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</si>
  <si>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</si>
  <si>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</si>
  <si>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</si>
  <si>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</si>
  <si>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</si>
  <si>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</si>
  <si>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</si>
  <si>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</si>
  <si>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</si>
  <si>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</si>
  <si>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</si>
  <si>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</si>
  <si>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</si>
  <si>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</si>
  <si>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</si>
  <si>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</si>
  <si>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</si>
  <si>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</si>
  <si>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</si>
  <si>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</si>
  <si>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</si>
  <si>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</si>
  <si>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</si>
  <si>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</si>
  <si>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</si>
  <si>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</si>
  <si>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</si>
  <si>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</si>
  <si>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</si>
  <si>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</si>
  <si>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</si>
  <si>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</si>
  <si>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</si>
  <si>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</si>
  <si>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</si>
  <si>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</si>
  <si>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</si>
  <si>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</si>
  <si>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</si>
  <si>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</si>
  <si>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</si>
  <si>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</si>
  <si>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</si>
  <si>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</si>
  <si>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</si>
  <si>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</si>
  <si>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</si>
  <si>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</si>
  <si>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</si>
  <si>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</si>
  <si>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</si>
  <si>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</si>
  <si>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</si>
  <si>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</si>
  <si>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</si>
  <si>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</si>
  <si>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</si>
  <si>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</si>
  <si>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</si>
  <si>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</si>
  <si>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</si>
  <si>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</si>
  <si>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</si>
  <si>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</si>
  <si>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</si>
  <si>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</si>
  <si>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</si>
  <si>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</si>
  <si>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</si>
  <si>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</si>
  <si>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</si>
  <si>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</si>
  <si>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</si>
  <si>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</si>
  <si>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</si>
  <si>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</si>
  <si>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</si>
  <si>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</si>
  <si>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</si>
  <si>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</si>
  <si>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</si>
  <si>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</si>
  <si>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</si>
  <si>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</si>
  <si>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</si>
  <si>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</si>
  <si>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</si>
  <si>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</si>
  <si>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</si>
  <si>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</si>
  <si>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</si>
  <si>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</si>
  <si>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</si>
  <si>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</si>
  <si>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</si>
  <si>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</si>
  <si>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</si>
  <si>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</si>
  <si>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</si>
  <si>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</si>
  <si>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</si>
  <si>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</si>
  <si>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</si>
  <si>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</si>
  <si>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</si>
  <si>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</si>
  <si>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</si>
  <si>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</si>
  <si>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</si>
  <si>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</si>
  <si>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</si>
  <si>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</si>
  <si>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</si>
  <si>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</si>
  <si>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</si>
  <si>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</si>
  <si>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</si>
  <si>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</si>
  <si>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</si>
  <si>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</si>
  <si>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</si>
  <si>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</si>
  <si>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</si>
  <si>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</si>
  <si>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</si>
  <si>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</si>
  <si>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</si>
  <si>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</si>
  <si>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</si>
  <si>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</si>
  <si>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</si>
  <si>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</si>
  <si>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</si>
  <si>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</si>
  <si>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</si>
  <si>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</si>
  <si>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</si>
  <si>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</si>
  <si>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</si>
  <si>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</si>
  <si>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</si>
  <si>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</si>
  <si>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</si>
  <si>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</si>
  <si>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</si>
  <si>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</si>
  <si>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</si>
  <si>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</si>
  <si>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</si>
  <si>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</si>
  <si>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</si>
  <si>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</si>
  <si>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</si>
  <si>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</si>
  <si>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</si>
  <si>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</si>
  <si>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</si>
  <si>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</si>
  <si>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</si>
  <si>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</si>
  <si>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</si>
  <si>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</si>
  <si>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</si>
  <si>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</si>
  <si>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</si>
  <si>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</si>
  <si>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</si>
  <si>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</si>
  <si>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</si>
  <si>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</si>
  <si>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</si>
  <si>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</si>
  <si>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</si>
  <si>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</si>
  <si>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</si>
  <si>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</si>
  <si>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</si>
  <si>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</si>
  <si>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</si>
  <si>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</si>
  <si>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</si>
  <si>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</si>
  <si>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</si>
  <si>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</si>
  <si>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</si>
  <si>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</si>
  <si>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</si>
  <si>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</si>
  <si>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</si>
  <si>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</si>
  <si>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</si>
  <si>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</si>
  <si>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</si>
  <si>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</si>
  <si>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</si>
  <si>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</si>
  <si>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</si>
  <si>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</si>
  <si>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</si>
  <si>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</si>
  <si>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</si>
  <si>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</si>
  <si>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</si>
  <si>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</si>
  <si>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</si>
  <si>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</si>
  <si>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</si>
  <si>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</si>
  <si>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</si>
  <si>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</si>
  <si>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</si>
  <si>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</si>
  <si>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</si>
  <si>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</si>
  <si>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</si>
  <si>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</si>
  <si>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</si>
  <si>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</si>
  <si>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</si>
  <si>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</si>
  <si>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</si>
  <si>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</si>
  <si>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</si>
  <si>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</si>
  <si>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</si>
  <si>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</si>
  <si>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</si>
  <si>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</si>
  <si>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</si>
  <si>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</si>
  <si>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</si>
  <si>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</si>
  <si>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</si>
  <si>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</si>
  <si>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</si>
  <si>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</si>
  <si>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</si>
  <si>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</si>
  <si>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</si>
  <si>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</si>
  <si>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</si>
  <si>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</si>
  <si>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</si>
  <si>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</si>
  <si>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</si>
  <si>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</si>
  <si>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</si>
  <si>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</si>
  <si>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</si>
  <si>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</si>
  <si>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</si>
  <si>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</si>
  <si>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</si>
  <si>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</si>
  <si>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</si>
  <si>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</si>
  <si>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</si>
  <si>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</si>
  <si>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</si>
  <si>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</si>
  <si>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</si>
  <si>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</si>
  <si>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</si>
  <si>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</si>
  <si>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</si>
  <si>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</si>
  <si>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</si>
  <si>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</si>
  <si>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</si>
  <si>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</si>
  <si>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</si>
  <si>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</si>
  <si>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</si>
  <si>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</si>
  <si>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</si>
  <si>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</si>
  <si>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</si>
  <si>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</si>
  <si>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</si>
  <si>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</si>
  <si>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</si>
  <si>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</si>
  <si>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</si>
  <si>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</si>
  <si>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</si>
  <si>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</si>
  <si>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</si>
  <si>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</si>
  <si>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</si>
  <si>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</si>
  <si>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</si>
  <si>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</si>
  <si>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</si>
  <si>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</si>
  <si>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</si>
  <si>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</si>
  <si>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</si>
  <si>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</si>
  <si>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</si>
  <si>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</si>
  <si>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</si>
  <si>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</si>
  <si>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</si>
  <si>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</si>
  <si>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</si>
  <si>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</si>
  <si>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</si>
  <si>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</si>
  <si>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</si>
  <si>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</si>
  <si>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</si>
  <si>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</si>
  <si>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</si>
  <si>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</si>
  <si>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</si>
  <si>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</si>
  <si>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</si>
  <si>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</si>
  <si>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</si>
  <si>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</si>
  <si>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</si>
  <si>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</si>
  <si>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</si>
  <si>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</si>
  <si>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</si>
  <si>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</si>
  <si>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</si>
  <si>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</si>
  <si>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</si>
  <si>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</si>
  <si>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</si>
  <si>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</si>
  <si>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</si>
  <si>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</si>
  <si>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</si>
  <si>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</si>
  <si>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</si>
  <si>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</si>
  <si>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</si>
  <si>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</si>
  <si>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</si>
  <si>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</si>
  <si>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</si>
  <si>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</si>
  <si>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</si>
  <si>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</si>
  <si>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</si>
  <si>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</si>
  <si>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</si>
  <si>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</si>
  <si>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</si>
  <si>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</si>
  <si>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</si>
  <si>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</si>
  <si>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</si>
  <si>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</si>
  <si>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</si>
  <si>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</si>
  <si>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</si>
  <si>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</si>
  <si>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</si>
  <si>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</si>
  <si>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</si>
  <si>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</si>
  <si>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</si>
  <si>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</si>
  <si>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</si>
  <si>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</si>
  <si>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</si>
  <si>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</si>
  <si>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</si>
  <si>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</si>
  <si>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</si>
  <si>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</si>
  <si>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</si>
  <si>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</si>
  <si>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</si>
  <si>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</si>
  <si>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</si>
  <si>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</si>
  <si>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</si>
  <si>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</si>
  <si>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</si>
  <si>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</si>
  <si>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</si>
  <si>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</si>
  <si>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</si>
  <si>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</si>
  <si>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</si>
  <si>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</si>
  <si>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</si>
  <si>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</si>
  <si>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</si>
  <si>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</si>
  <si>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</si>
  <si>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</si>
  <si>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</si>
  <si>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</si>
  <si>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</si>
  <si>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</si>
  <si>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</si>
  <si>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</si>
  <si>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</si>
  <si>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</si>
  <si>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</si>
  <si>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</si>
  <si>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</si>
  <si>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</si>
  <si>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</si>
  <si>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</si>
  <si>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</si>
  <si>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</si>
  <si>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</si>
  <si>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</si>
  <si>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</si>
  <si>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</si>
  <si>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</si>
  <si>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</si>
  <si>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</si>
  <si>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</si>
  <si>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</si>
  <si>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</si>
  <si>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</si>
  <si>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</si>
  <si>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</si>
  <si>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</si>
  <si>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</si>
  <si>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</si>
  <si>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</si>
  <si>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</si>
  <si>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</si>
  <si>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</si>
  <si>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</si>
  <si>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</si>
  <si>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</si>
  <si>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</si>
  <si>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</si>
  <si>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</si>
  <si>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</si>
  <si>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</si>
  <si>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</si>
  <si>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</si>
  <si>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</si>
  <si>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</si>
  <si>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</si>
  <si>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</si>
  <si>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</si>
  <si>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</si>
  <si>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</si>
  <si>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</si>
  <si>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</si>
  <si>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</si>
  <si>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</si>
  <si>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</si>
  <si>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</si>
  <si>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</si>
  <si>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</si>
  <si>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</si>
  <si>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</si>
  <si>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</si>
  <si>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</si>
  <si>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</si>
  <si>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</si>
  <si>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</si>
  <si>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</si>
  <si>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</si>
  <si>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</si>
  <si>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</si>
  <si>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</si>
  <si>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</si>
  <si>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</si>
  <si>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</si>
  <si>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</si>
  <si>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</si>
  <si>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</si>
  <si>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</si>
  <si>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</si>
  <si>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</si>
  <si>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</si>
  <si>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</si>
  <si>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</si>
  <si>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</si>
  <si>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</si>
  <si>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</si>
  <si>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</si>
  <si>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</si>
  <si>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</si>
  <si>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</si>
  <si>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</si>
  <si>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</si>
  <si>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</si>
  <si>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</si>
  <si>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</si>
  <si>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</si>
  <si>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</si>
  <si>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</si>
  <si>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</si>
  <si>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</si>
  <si>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</si>
  <si>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</si>
  <si>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</si>
  <si>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</si>
  <si>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</si>
  <si>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</si>
  <si>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</si>
  <si>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</si>
  <si>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</si>
  <si>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</si>
  <si>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</si>
  <si>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</si>
  <si>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</si>
  <si>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</si>
  <si>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</si>
  <si>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</si>
  <si>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</si>
  <si>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</si>
  <si>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</si>
  <si>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</si>
  <si>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</si>
  <si>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</si>
  <si>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</si>
  <si>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</si>
  <si>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</si>
  <si>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</si>
  <si>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</si>
  <si>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</si>
  <si>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</si>
  <si>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</si>
  <si>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</si>
  <si>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</si>
  <si>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</si>
  <si>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</si>
  <si>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</si>
  <si>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</si>
  <si>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</si>
  <si>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</si>
  <si>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</si>
  <si>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</si>
  <si>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</si>
  <si>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</si>
  <si>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</si>
  <si>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</si>
  <si>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</si>
  <si>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</si>
  <si>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</si>
  <si>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</si>
  <si>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</si>
  <si>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</si>
  <si>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</si>
  <si>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</si>
  <si>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</si>
  <si>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</si>
  <si>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</si>
  <si>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</si>
  <si>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</si>
  <si>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</si>
  <si>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</si>
  <si>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</si>
  <si>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</si>
  <si>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</si>
  <si>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</si>
  <si>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</si>
  <si>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</si>
  <si>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</si>
  <si>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</si>
  <si>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</si>
  <si>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</si>
  <si>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</si>
  <si>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</si>
  <si>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</si>
  <si>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</si>
  <si>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</si>
  <si>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</si>
  <si>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</si>
  <si>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</si>
  <si>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</si>
  <si>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</si>
  <si>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</si>
  <si>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</si>
  <si>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</si>
  <si>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</si>
  <si>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</si>
  <si>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</si>
  <si>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</si>
  <si>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</si>
  <si>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</si>
  <si>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</si>
  <si>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</si>
  <si>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</si>
  <si>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</si>
  <si>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</si>
  <si>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</si>
  <si>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</si>
  <si>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</si>
  <si>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</si>
  <si>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</si>
  <si>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</si>
  <si>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</si>
  <si>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</si>
  <si>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</si>
  <si>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</si>
  <si>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</si>
  <si>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</si>
  <si>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</si>
  <si>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</si>
  <si>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</si>
  <si>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</si>
  <si>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</si>
  <si>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</si>
  <si>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</si>
  <si>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</si>
  <si>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</si>
  <si>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</si>
  <si>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</si>
  <si>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</si>
  <si>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</si>
  <si>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</si>
  <si>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</si>
  <si>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</si>
  <si>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</si>
  <si>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</si>
  <si>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</si>
  <si>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</si>
  <si>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</si>
  <si>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</si>
  <si>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</si>
  <si>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</si>
  <si>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</si>
  <si>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</si>
  <si>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</si>
  <si>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</si>
  <si>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</si>
  <si>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</si>
  <si>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</si>
  <si>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</si>
  <si>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</si>
  <si>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</si>
  <si>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</si>
  <si>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</si>
  <si>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</si>
  <si>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</si>
  <si>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</si>
  <si>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</si>
  <si>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</si>
  <si>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</si>
  <si>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</si>
  <si>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</si>
  <si>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</si>
  <si>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</si>
  <si>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</si>
  <si>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</si>
  <si>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</si>
  <si>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</si>
  <si>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</si>
  <si>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</si>
  <si>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</si>
  <si>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</si>
  <si>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</si>
  <si>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</si>
  <si>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</si>
  <si>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</si>
  <si>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</si>
  <si>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</si>
  <si>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</si>
  <si>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</si>
  <si>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</si>
  <si>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</si>
  <si>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</si>
  <si>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</si>
  <si>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</si>
  <si>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</si>
  <si>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</si>
  <si>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</si>
  <si>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</si>
  <si>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</si>
  <si>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</si>
  <si>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</si>
  <si>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</si>
  <si>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</si>
  <si>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</si>
  <si>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</si>
  <si>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</si>
  <si>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</si>
  <si>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</si>
  <si>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</si>
  <si>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</si>
  <si>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</si>
  <si>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</si>
  <si>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</si>
  <si>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</si>
  <si>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</si>
  <si>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</si>
  <si>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</si>
  <si>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</si>
  <si>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</si>
  <si>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</si>
  <si>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</si>
  <si>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</si>
  <si>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</si>
  <si>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</si>
  <si>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</si>
  <si>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</si>
  <si>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</si>
  <si>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</si>
  <si>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</si>
  <si>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</si>
  <si>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</si>
  <si>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</si>
  <si>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</si>
  <si>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</si>
  <si>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</si>
  <si>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</si>
  <si>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</si>
  <si>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</si>
  <si>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</si>
  <si>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</si>
  <si>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</si>
  <si>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</si>
  <si>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</si>
  <si>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</si>
  <si>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</si>
  <si>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</si>
  <si>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</si>
  <si>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</si>
  <si>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</si>
  <si>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</si>
  <si>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</si>
  <si>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</si>
  <si>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</si>
  <si>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</si>
  <si>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</si>
  <si>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</si>
  <si>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</si>
  <si>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</si>
  <si>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</si>
  <si>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</si>
  <si>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</si>
  <si>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</si>
  <si>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</si>
  <si>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</si>
  <si>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</si>
  <si>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</si>
  <si>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</si>
  <si>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</si>
  <si>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</si>
  <si>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</si>
  <si>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</si>
  <si>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</si>
  <si>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</si>
  <si>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</si>
  <si>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</si>
  <si>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</si>
  <si>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</si>
  <si>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</si>
  <si>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</si>
  <si>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</si>
  <si>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</si>
  <si>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</si>
  <si>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</si>
  <si>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</si>
  <si>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</si>
  <si>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</si>
  <si>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</si>
  <si>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</si>
  <si>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</si>
  <si>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</si>
  <si>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</si>
  <si>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</si>
  <si>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</si>
  <si>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</si>
  <si>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</si>
  <si>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</si>
  <si>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</si>
  <si>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</si>
  <si>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</si>
  <si>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</si>
  <si>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</si>
  <si>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</si>
  <si>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</si>
  <si>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</si>
  <si>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</si>
  <si>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</si>
  <si>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</si>
  <si>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</si>
  <si>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</si>
  <si>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</si>
  <si>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</si>
  <si>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</si>
  <si>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</si>
  <si>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</si>
  <si>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</si>
  <si>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</si>
  <si>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</si>
  <si>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</si>
  <si>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</si>
  <si>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</si>
  <si>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</si>
  <si>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</si>
  <si>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</si>
  <si>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</si>
  <si>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</si>
  <si>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</si>
  <si>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</si>
  <si>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</si>
  <si>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</si>
  <si>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</si>
  <si>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</si>
  <si>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</si>
  <si>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</si>
  <si>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</si>
  <si>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</si>
  <si>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</si>
  <si>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</si>
  <si>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</si>
  <si>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</si>
  <si>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</si>
  <si>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</si>
  <si>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</si>
  <si>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</si>
  <si>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</si>
  <si>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</si>
  <si>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</si>
  <si>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</si>
  <si>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</si>
  <si>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</si>
  <si>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</si>
  <si>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</si>
  <si>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</si>
  <si>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</si>
  <si>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</si>
  <si>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</si>
  <si>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</si>
  <si>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</si>
  <si>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</si>
  <si>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</si>
  <si>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</si>
  <si>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</si>
  <si>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</si>
  <si>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</si>
  <si>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</si>
  <si>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</si>
  <si>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</si>
  <si>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</si>
  <si>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</si>
  <si>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</si>
  <si>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</si>
  <si>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</si>
  <si>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</si>
  <si>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</si>
  <si>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</si>
  <si>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</si>
  <si>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</si>
  <si>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</si>
  <si>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</si>
  <si>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</si>
  <si>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</si>
  <si>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</si>
  <si>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</si>
  <si>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</si>
  <si>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</si>
  <si>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</si>
  <si>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</si>
  <si>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</si>
  <si>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</si>
  <si>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</si>
  <si>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</si>
  <si>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</si>
  <si>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</si>
  <si>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</si>
  <si>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</si>
  <si>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</si>
  <si>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</si>
  <si>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</si>
  <si>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</si>
  <si>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</si>
  <si>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</si>
  <si>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</si>
  <si>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</si>
  <si>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</si>
  <si>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</si>
  <si>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</si>
  <si>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</si>
  <si>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</si>
  <si>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</si>
  <si>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</si>
  <si>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</si>
  <si>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</si>
  <si>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</si>
  <si>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</si>
  <si>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</si>
  <si>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</si>
  <si>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</si>
  <si>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</si>
  <si>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</si>
  <si>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</si>
  <si>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</si>
  <si>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</si>
  <si>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</si>
  <si>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</si>
  <si>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</si>
  <si>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</si>
  <si>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</si>
  <si>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</si>
  <si>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</si>
  <si>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</si>
  <si>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</si>
  <si>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</si>
  <si>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</si>
  <si>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</si>
  <si>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</si>
  <si>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</si>
  <si>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</si>
  <si>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</si>
  <si>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</si>
  <si>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</si>
  <si>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</si>
  <si>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</si>
  <si>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</si>
  <si>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</si>
  <si>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</si>
  <si>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</si>
  <si>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</si>
  <si>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</si>
  <si>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</si>
  <si>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</si>
  <si>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</si>
  <si>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</si>
  <si>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</si>
  <si>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</si>
  <si>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</si>
  <si>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</si>
  <si>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</si>
  <si>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</si>
  <si>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</si>
  <si>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</si>
  <si>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</si>
  <si>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</si>
  <si>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</si>
  <si>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</si>
  <si>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</si>
  <si>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</si>
  <si>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</si>
  <si>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</si>
  <si>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</si>
  <si>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</si>
  <si>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</si>
  <si>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</si>
  <si>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</si>
  <si>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</si>
  <si>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</si>
  <si>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</si>
  <si>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</si>
  <si>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</si>
  <si>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</si>
  <si>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</si>
  <si>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</si>
  <si>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</si>
  <si>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</si>
  <si>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</si>
  <si>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</si>
  <si>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</si>
  <si>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</si>
  <si>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</si>
  <si>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</si>
  <si>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</si>
  <si>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</si>
  <si>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</si>
  <si>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</si>
  <si>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</si>
  <si>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</si>
  <si>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</si>
  <si>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</si>
  <si>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</si>
  <si>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</si>
  <si>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</si>
  <si>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</si>
  <si>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</si>
  <si>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</si>
  <si>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</si>
  <si>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</si>
  <si>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</si>
  <si>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</si>
  <si>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</si>
  <si>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</si>
  <si>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</si>
  <si>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</si>
  <si>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</si>
  <si>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</si>
  <si>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</si>
  <si>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</si>
  <si>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</si>
  <si>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</si>
  <si>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</si>
  <si>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</si>
  <si>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</si>
  <si>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</si>
  <si>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</si>
  <si>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</si>
  <si>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</si>
  <si>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</si>
  <si>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</si>
  <si>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</si>
  <si>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</si>
  <si>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</si>
  <si>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</si>
  <si>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</si>
  <si>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</si>
  <si>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</si>
  <si>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</si>
  <si>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</si>
  <si>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</si>
  <si>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</si>
  <si>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</si>
  <si>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</si>
  <si>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</si>
  <si>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</si>
  <si>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</si>
  <si>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</si>
  <si>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</si>
  <si>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</si>
  <si>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</si>
  <si>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</si>
  <si>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</si>
  <si>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</si>
  <si>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</si>
  <si>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</si>
  <si>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</si>
  <si>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</si>
  <si>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</si>
  <si>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</si>
  <si>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</si>
  <si>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</si>
  <si>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</si>
  <si>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</si>
  <si>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</si>
  <si>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</si>
  <si>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</si>
  <si>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</si>
  <si>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</si>
  <si>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</si>
  <si>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</si>
  <si>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</si>
  <si>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</si>
  <si>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</si>
  <si>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</si>
  <si>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</si>
  <si>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</si>
  <si>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</si>
  <si>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</si>
  <si>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</si>
  <si>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</si>
  <si>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</si>
  <si>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</si>
  <si>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</si>
  <si>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</si>
  <si>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</si>
  <si>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</si>
  <si>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</si>
  <si>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</si>
  <si>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</si>
  <si>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</si>
  <si>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</si>
  <si>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</si>
  <si>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</si>
  <si>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</si>
  <si>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</si>
  <si>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</si>
  <si>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</si>
  <si>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</si>
  <si>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</si>
  <si>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</si>
  <si>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</si>
  <si>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</si>
  <si>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</si>
  <si>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</si>
  <si>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</si>
  <si>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</si>
  <si>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</si>
  <si>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</si>
  <si>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</si>
  <si>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</si>
  <si>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</si>
  <si>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</si>
  <si>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</si>
  <si>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</si>
  <si>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</si>
  <si>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</si>
  <si>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</si>
  <si>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</si>
  <si>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</si>
  <si>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</si>
  <si>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</si>
  <si>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</si>
  <si>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</si>
  <si>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</si>
  <si>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</si>
  <si>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</si>
  <si>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</si>
  <si>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</si>
  <si>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</si>
  <si>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</si>
  <si>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</si>
  <si>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</si>
  <si>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</si>
  <si>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</si>
  <si>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</si>
  <si>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</si>
  <si>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</si>
  <si>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</si>
  <si>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</si>
  <si>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</si>
  <si>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</si>
  <si>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</si>
  <si>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</si>
  <si>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</si>
  <si>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</si>
  <si>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</si>
  <si>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</si>
  <si>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</si>
  <si>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</si>
  <si>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</si>
  <si>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</si>
  <si>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</si>
  <si>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</si>
  <si>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</si>
  <si>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</si>
  <si>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</si>
  <si>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</si>
  <si>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</si>
  <si>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</si>
  <si>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</si>
  <si>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</si>
  <si>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</si>
  <si>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</si>
  <si>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</si>
  <si>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</si>
  <si>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</si>
  <si>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</si>
  <si>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</si>
  <si>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</si>
  <si>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</si>
  <si>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</si>
  <si>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</si>
  <si>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</si>
  <si>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</si>
  <si>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</si>
  <si>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</si>
  <si>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</si>
  <si>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</si>
  <si>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</si>
  <si>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</si>
  <si>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</si>
  <si>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</si>
  <si>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</si>
  <si>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</si>
  <si>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</si>
  <si>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</si>
  <si>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</si>
  <si>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</si>
  <si>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</si>
  <si>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</si>
  <si>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</si>
  <si>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</si>
  <si>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</si>
  <si>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</si>
  <si>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</si>
  <si>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</si>
  <si>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</si>
  <si>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</si>
  <si>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</si>
  <si>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</si>
  <si>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</si>
  <si>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</si>
  <si>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</si>
  <si>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</si>
  <si>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</si>
  <si>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</si>
  <si>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</si>
  <si>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</si>
  <si>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</si>
  <si>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</si>
  <si>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</si>
  <si>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</si>
  <si>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</si>
  <si>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</si>
  <si>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</si>
  <si>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</si>
  <si>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</si>
  <si>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</si>
  <si>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</si>
  <si>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</si>
  <si>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</si>
  <si>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</si>
  <si>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</si>
  <si>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</si>
  <si>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</si>
  <si>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</si>
  <si>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</si>
  <si>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</si>
  <si>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</si>
  <si>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</si>
  <si>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</si>
  <si>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</si>
  <si>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</si>
  <si>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</si>
  <si>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</si>
  <si>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</si>
  <si>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</si>
  <si>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</si>
  <si>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</si>
  <si>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</si>
  <si>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</si>
  <si>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</si>
  <si>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</si>
  <si>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</si>
  <si>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</si>
  <si>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</si>
  <si>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</si>
  <si>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</si>
  <si>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</si>
  <si>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</si>
  <si>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</si>
  <si>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</si>
  <si>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</si>
  <si>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</si>
  <si>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</si>
  <si>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</si>
  <si>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</si>
  <si>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</si>
  <si>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</si>
  <si>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</si>
  <si>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</si>
  <si>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</si>
  <si>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</si>
  <si>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</si>
  <si>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</si>
  <si>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</si>
  <si>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</si>
  <si>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</si>
  <si>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</si>
  <si>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</si>
  <si>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</si>
  <si>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</si>
  <si>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</si>
  <si>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</si>
  <si>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</si>
  <si>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</si>
  <si>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</si>
  <si>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</si>
  <si>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</si>
  <si>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</si>
  <si>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</si>
  <si>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</si>
  <si>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</si>
  <si>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</si>
  <si>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</si>
  <si>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</si>
  <si>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</si>
  <si>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</si>
  <si>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</si>
  <si>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</si>
  <si>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</si>
  <si>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</si>
  <si>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</si>
  <si>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</si>
  <si>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</si>
  <si>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</si>
  <si>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</si>
  <si>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</si>
  <si>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</si>
  <si>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</si>
  <si>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</si>
  <si>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</si>
  <si>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</si>
  <si>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</si>
  <si>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</si>
  <si>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</si>
  <si>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</si>
  <si>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</si>
  <si>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</si>
  <si>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</si>
  <si>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</si>
  <si>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</si>
  <si>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</si>
  <si>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</si>
  <si>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</si>
  <si>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</si>
  <si>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</si>
  <si>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</si>
  <si>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</si>
  <si>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</si>
  <si>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</si>
  <si>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</si>
  <si>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</si>
  <si>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</si>
  <si>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</si>
  <si>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</si>
  <si>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</si>
  <si>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</si>
  <si>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</si>
  <si>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</si>
  <si>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</si>
  <si>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</si>
  <si>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</si>
  <si>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</si>
  <si>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</si>
  <si>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</si>
  <si>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</si>
  <si>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</si>
  <si>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</si>
  <si>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</si>
  <si>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</si>
  <si>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</si>
  <si>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</si>
  <si>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</si>
  <si>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</si>
  <si>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</si>
  <si>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</si>
  <si>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</si>
  <si>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</si>
  <si>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</si>
  <si>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</si>
  <si>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</si>
  <si>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</si>
  <si>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</si>
  <si>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</si>
  <si>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</si>
  <si>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</si>
  <si>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</si>
  <si>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</si>
  <si>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</si>
  <si>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</si>
  <si>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</si>
  <si>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</si>
  <si>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</si>
  <si>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</si>
  <si>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</si>
  <si>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</si>
  <si>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</si>
  <si>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</si>
  <si>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</si>
  <si>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</si>
  <si>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</si>
  <si>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</si>
  <si>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</si>
  <si>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</si>
  <si>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</si>
  <si>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</si>
  <si>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</si>
  <si>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</si>
  <si>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</si>
  <si>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</si>
  <si>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</si>
  <si>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</si>
  <si>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</si>
  <si>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</si>
  <si>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</si>
  <si>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</si>
  <si>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</si>
  <si>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</si>
  <si>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</si>
  <si>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</si>
  <si>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</si>
  <si>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</si>
  <si>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</si>
  <si>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</si>
  <si>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</si>
  <si>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</si>
  <si>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</si>
  <si>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</si>
  <si>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</si>
  <si>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</si>
  <si>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</si>
  <si>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</si>
  <si>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</si>
  <si>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</si>
  <si>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</si>
  <si>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</si>
  <si>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</si>
  <si>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</si>
  <si>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</si>
  <si>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</si>
  <si>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</si>
  <si>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</si>
  <si>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</si>
  <si>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</si>
  <si>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</si>
  <si>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</si>
  <si>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</si>
  <si>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</si>
  <si>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</si>
  <si>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</si>
  <si>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</si>
  <si>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</si>
  <si>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</si>
  <si>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</si>
  <si>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</si>
  <si>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</si>
  <si>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</si>
  <si>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</si>
  <si>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</si>
  <si>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</si>
  <si>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</si>
  <si>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</si>
  <si>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</si>
  <si>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</si>
  <si>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</si>
  <si>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</si>
  <si>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</si>
  <si>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</si>
  <si>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</si>
  <si>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</si>
  <si>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</si>
  <si>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</si>
  <si>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</si>
  <si>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</si>
  <si>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</si>
  <si>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</si>
  <si>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</si>
  <si>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</si>
  <si>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</si>
  <si>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</si>
  <si>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</si>
  <si>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</si>
  <si>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</si>
  <si>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</si>
  <si>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</si>
  <si>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</si>
  <si>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</si>
  <si>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</si>
  <si>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</si>
  <si>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</si>
  <si>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</si>
  <si>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</si>
  <si>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</si>
  <si>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</si>
  <si>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</si>
  <si>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</si>
  <si>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</si>
  <si>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</si>
  <si>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</si>
  <si>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</si>
  <si>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</si>
  <si>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</si>
  <si>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</si>
  <si>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</si>
  <si>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</si>
  <si>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</si>
  <si>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</si>
  <si>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</si>
  <si>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</si>
  <si>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</si>
  <si>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</si>
  <si>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</si>
  <si>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</si>
  <si>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</si>
  <si>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</si>
  <si>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</si>
  <si>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</si>
  <si>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</si>
  <si>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</si>
  <si>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</si>
  <si>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</si>
  <si>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</si>
  <si>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</si>
  <si>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</si>
  <si>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</si>
  <si>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</si>
  <si>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</si>
  <si>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</si>
  <si>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</si>
  <si>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</si>
  <si>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</si>
  <si>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</si>
  <si>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</si>
  <si>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</si>
  <si>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</si>
  <si>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</si>
  <si>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</si>
  <si>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</si>
  <si>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</si>
  <si>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</si>
  <si>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</si>
  <si>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</si>
  <si>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</si>
  <si>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</si>
  <si>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</si>
  <si>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</si>
  <si>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</si>
  <si>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</si>
  <si>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</si>
  <si>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</si>
  <si>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</si>
  <si>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</si>
  <si>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</si>
  <si>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</si>
  <si>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</si>
  <si>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</si>
  <si>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</si>
  <si>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</si>
  <si>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</si>
  <si>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</si>
  <si>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</si>
  <si>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</si>
  <si>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</si>
  <si>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</si>
  <si>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</si>
  <si>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</si>
  <si>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</si>
  <si>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</si>
  <si>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</si>
  <si>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</si>
  <si>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</si>
  <si>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</si>
  <si>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</si>
  <si>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</si>
  <si>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</si>
  <si>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</si>
  <si>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</si>
  <si>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</si>
  <si>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</si>
  <si>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</si>
  <si>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</si>
  <si>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</si>
  <si>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</si>
  <si>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</si>
  <si>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</si>
  <si>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</si>
  <si>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</si>
  <si>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</si>
  <si>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</si>
  <si>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</si>
  <si>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</si>
  <si>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</si>
  <si>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</si>
  <si>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</si>
  <si>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</si>
  <si>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</si>
  <si>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</si>
  <si>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</si>
  <si>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</si>
  <si>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</si>
  <si>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</si>
  <si>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</si>
  <si>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</si>
  <si>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</si>
  <si>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</si>
  <si>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</si>
  <si>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</si>
  <si>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</si>
  <si>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</si>
  <si>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</si>
  <si>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</si>
  <si>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</si>
  <si>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</si>
  <si>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</si>
  <si>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</si>
  <si>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</si>
  <si>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</si>
  <si>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</si>
  <si>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</si>
  <si>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</si>
  <si>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</si>
  <si>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</si>
  <si>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</si>
  <si>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</si>
  <si>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</si>
  <si>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</si>
  <si>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</si>
  <si>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</si>
  <si>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</si>
  <si>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</si>
  <si>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</si>
  <si>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</si>
  <si>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</si>
  <si>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</si>
  <si>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</si>
  <si>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</si>
  <si>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</si>
  <si>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</si>
  <si>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</si>
  <si>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</si>
  <si>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</si>
  <si>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</si>
  <si>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</si>
  <si>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</si>
  <si>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</si>
  <si>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</si>
  <si>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</si>
  <si>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</si>
  <si>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</si>
  <si>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</si>
  <si>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</si>
  <si>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</si>
  <si>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</si>
  <si>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</si>
  <si>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</si>
  <si>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</si>
  <si>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</si>
  <si>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</si>
  <si>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</si>
  <si>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</si>
  <si>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</si>
  <si>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</si>
  <si>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</si>
  <si>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</si>
  <si>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</si>
  <si>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</si>
  <si>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</si>
  <si>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</si>
  <si>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</si>
  <si>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</si>
  <si>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</si>
  <si>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</si>
  <si>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</si>
  <si>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</si>
  <si>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</si>
  <si>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</si>
  <si>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</si>
  <si>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</si>
  <si>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</si>
  <si>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</si>
  <si>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</si>
  <si>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</si>
  <si>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</si>
  <si>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</si>
  <si>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</si>
  <si>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</si>
  <si>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</si>
  <si>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</si>
  <si>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</si>
  <si>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</si>
  <si>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</si>
  <si>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</si>
  <si>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</si>
  <si>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</si>
  <si>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</si>
  <si>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</si>
  <si>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</si>
  <si>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</si>
  <si>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</si>
  <si>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</si>
  <si>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</si>
  <si>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</si>
  <si>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</si>
  <si>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</si>
  <si>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</si>
  <si>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</si>
  <si>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</si>
  <si>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</si>
  <si>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</si>
  <si>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</si>
  <si>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</si>
  <si>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</si>
  <si>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</si>
  <si>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</si>
  <si>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</si>
  <si>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</si>
  <si>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</si>
  <si>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</si>
  <si>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</si>
  <si>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</si>
  <si>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</si>
  <si>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</si>
  <si>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</si>
  <si>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</si>
  <si>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</si>
  <si>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</si>
  <si>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</si>
  <si>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</si>
  <si>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</si>
  <si>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</si>
  <si>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</si>
  <si>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</si>
  <si>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</si>
  <si>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</si>
  <si>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</si>
  <si>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</si>
  <si>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</si>
  <si>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</si>
  <si>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</si>
  <si>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</si>
  <si>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</si>
  <si>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</si>
  <si>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</si>
  <si>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</si>
  <si>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</si>
  <si>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</si>
  <si>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</si>
  <si>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</si>
  <si>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</si>
  <si>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</si>
  <si>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</si>
  <si>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</si>
  <si>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</si>
  <si>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</si>
  <si>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</si>
  <si>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</si>
  <si>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</si>
  <si>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</si>
  <si>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</si>
  <si>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</si>
  <si>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</si>
  <si>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</si>
  <si>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</si>
  <si>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</si>
  <si>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</si>
  <si>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</si>
  <si>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</si>
  <si>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</si>
  <si>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</si>
  <si>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</si>
  <si>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</si>
  <si>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</si>
  <si>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</si>
  <si>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</si>
  <si>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</si>
  <si>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</si>
  <si>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</si>
  <si>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</si>
  <si>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</si>
  <si>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</si>
  <si>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</si>
  <si>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</si>
  <si>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</si>
  <si>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</si>
  <si>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</si>
  <si>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</si>
  <si>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</si>
  <si>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</si>
  <si>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</si>
  <si>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</si>
  <si>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</si>
  <si>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</si>
  <si>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</si>
  <si>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</si>
  <si>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</si>
  <si>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</si>
  <si>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</si>
  <si>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</si>
  <si>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</si>
  <si>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</si>
  <si>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</si>
  <si>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</si>
  <si>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</si>
  <si>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</si>
  <si>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</si>
  <si>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</si>
  <si>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</si>
  <si>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</si>
  <si>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</si>
  <si>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</si>
  <si>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</si>
  <si>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</si>
  <si>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</si>
  <si>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</si>
  <si>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</si>
  <si>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</si>
  <si>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</si>
  <si>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</si>
  <si>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</si>
  <si>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</si>
  <si>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</si>
  <si>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</si>
  <si>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</si>
  <si>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</si>
  <si>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</si>
  <si>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</si>
  <si>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</si>
  <si>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</si>
  <si>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</si>
  <si>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</si>
  <si>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</si>
  <si>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</si>
  <si>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</si>
  <si>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</si>
  <si>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</si>
  <si>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</si>
  <si>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</si>
  <si>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</si>
  <si>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</si>
  <si>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</si>
  <si>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</si>
  <si>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</si>
  <si>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</si>
  <si>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</si>
  <si>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</si>
  <si>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</si>
  <si>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</si>
  <si>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</si>
  <si>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</si>
  <si>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</si>
  <si>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</si>
  <si>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</si>
  <si>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</si>
  <si>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</si>
  <si>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</si>
  <si>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</si>
  <si>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</si>
  <si>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</si>
  <si>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</si>
  <si>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</si>
  <si>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</si>
  <si>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</si>
  <si>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</si>
  <si>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</si>
  <si>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</si>
  <si>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</si>
  <si>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</si>
  <si>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</si>
  <si>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</si>
  <si>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</si>
  <si>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</si>
  <si>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</si>
  <si>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</si>
  <si>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</si>
  <si>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</si>
  <si>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</si>
  <si>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</si>
  <si>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</si>
  <si>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</si>
  <si>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</si>
  <si>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</si>
  <si>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</si>
  <si>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</si>
  <si>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</si>
  <si>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</si>
  <si>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</si>
  <si>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</si>
  <si>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</si>
  <si>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</si>
  <si>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</si>
  <si>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</si>
  <si>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</si>
  <si>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</si>
  <si>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</si>
  <si>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</si>
  <si>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</si>
  <si>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</si>
  <si>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</si>
  <si>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</si>
  <si>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</si>
  <si>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</si>
  <si>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</si>
  <si>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</si>
  <si>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</si>
  <si>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</si>
  <si>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</si>
  <si>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</si>
  <si>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</si>
  <si>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</si>
  <si>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</si>
  <si>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</si>
  <si>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</si>
  <si>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</si>
  <si>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</si>
  <si>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</si>
  <si>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</si>
  <si>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</si>
  <si>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</si>
  <si>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</si>
  <si>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</si>
  <si>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</si>
  <si>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</si>
  <si>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</si>
  <si>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</si>
  <si>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</si>
  <si>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</si>
  <si>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</si>
  <si>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</si>
  <si>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</si>
  <si>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</si>
  <si>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</si>
  <si>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</si>
  <si>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</si>
  <si>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</si>
  <si>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</si>
  <si>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</si>
  <si>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</si>
  <si>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</si>
  <si>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</si>
  <si>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</si>
  <si>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</si>
  <si>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</si>
  <si>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</si>
  <si>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</si>
  <si>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</si>
  <si>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</si>
  <si>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</si>
  <si>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</si>
  <si>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</si>
  <si>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</si>
  <si>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</si>
  <si>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</si>
  <si>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</si>
  <si>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</si>
  <si>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</si>
  <si>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</si>
  <si>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</si>
  <si>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</si>
  <si>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</si>
  <si>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</si>
  <si>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</si>
  <si>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</si>
  <si>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</si>
  <si>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</si>
  <si>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</si>
  <si>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</si>
  <si>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</si>
  <si>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</si>
  <si>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</si>
  <si>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</si>
  <si>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</si>
  <si>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</si>
  <si>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</si>
  <si>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</si>
  <si>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</si>
  <si>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</si>
  <si>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</si>
  <si>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</si>
  <si>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</si>
  <si>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</si>
  <si>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</si>
  <si>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</si>
  <si>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</si>
  <si>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</si>
  <si>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</si>
  <si>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</si>
  <si>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</si>
  <si>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</si>
  <si>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</si>
  <si>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</si>
  <si>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</si>
  <si>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</si>
  <si>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</si>
  <si>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</si>
  <si>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</si>
  <si>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</si>
  <si>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</si>
  <si>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</si>
  <si>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</si>
  <si>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</si>
  <si>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</si>
  <si>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</si>
  <si>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</si>
  <si>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</si>
  <si>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</si>
  <si>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</si>
  <si>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</si>
  <si>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</si>
  <si>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</si>
  <si>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</si>
  <si>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</si>
  <si>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</si>
  <si>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</si>
  <si>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</si>
  <si>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</si>
  <si>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</si>
  <si>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</si>
  <si>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</si>
  <si>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</si>
  <si>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</si>
  <si>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</si>
  <si>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</si>
  <si>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</si>
  <si>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</si>
  <si>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</si>
  <si>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</si>
  <si>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</si>
  <si>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</si>
  <si>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</si>
  <si>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</si>
  <si>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</si>
  <si>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</si>
  <si>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</si>
  <si>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</si>
  <si>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</si>
  <si>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</si>
  <si>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</si>
  <si>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</si>
  <si>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</si>
  <si>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</si>
  <si>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</si>
  <si>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</si>
  <si>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</si>
  <si>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</si>
  <si>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</si>
  <si>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</si>
  <si>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</si>
  <si>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</si>
  <si>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</si>
  <si>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</si>
  <si>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</si>
  <si>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</si>
  <si>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</si>
  <si>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</si>
  <si>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</si>
  <si>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</si>
  <si>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</si>
  <si>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</si>
  <si>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</si>
  <si>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</si>
  <si>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</si>
  <si>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</si>
  <si>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</si>
  <si>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</si>
  <si>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</si>
  <si>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</si>
  <si>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</si>
  <si>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</si>
  <si>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</si>
  <si>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</si>
  <si>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</si>
  <si>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</si>
  <si>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</si>
  <si>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</si>
  <si>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</si>
  <si>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</si>
  <si>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</si>
  <si>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</si>
  <si>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</si>
  <si>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</si>
  <si>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</si>
  <si>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</si>
  <si>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</si>
  <si>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</si>
  <si>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</si>
  <si>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</si>
  <si>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</si>
  <si>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</si>
  <si>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</si>
  <si>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</si>
  <si>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</si>
  <si>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</si>
  <si>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</si>
  <si>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</si>
  <si>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</si>
  <si>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</si>
  <si>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</si>
  <si>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</si>
  <si>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</si>
  <si>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</si>
  <si>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</si>
  <si>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</si>
  <si>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</si>
  <si>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</si>
  <si>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</si>
  <si>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</si>
  <si>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</si>
  <si>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</si>
  <si>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</si>
  <si>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</si>
  <si>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</si>
  <si>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</si>
  <si>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</si>
  <si>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</si>
  <si>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</si>
  <si>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</si>
  <si>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</si>
  <si>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</si>
  <si>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</si>
  <si>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</si>
  <si>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</si>
  <si>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</si>
  <si>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</si>
  <si>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</si>
  <si>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</si>
  <si>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</si>
  <si>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</si>
  <si>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</si>
  <si>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</si>
  <si>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</si>
  <si>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</si>
  <si>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</si>
  <si>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</si>
  <si>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</si>
  <si>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</si>
  <si>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</si>
  <si>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</si>
  <si>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</si>
  <si>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</si>
  <si>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</si>
  <si>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</si>
  <si>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</si>
  <si>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</si>
  <si>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</si>
  <si>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</si>
  <si>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</si>
  <si>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</si>
  <si>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</si>
  <si>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</si>
  <si>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</si>
  <si>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</si>
  <si>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</si>
  <si>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</si>
  <si>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</si>
  <si>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</si>
  <si>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</si>
  <si>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</si>
  <si>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</si>
  <si>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</si>
  <si>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</si>
  <si>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</si>
  <si>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</si>
  <si>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</si>
  <si>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</si>
  <si>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</si>
  <si>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</si>
  <si>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</si>
  <si>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</si>
  <si>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</si>
  <si>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</si>
  <si>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</si>
  <si>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</si>
  <si>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</si>
  <si>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</si>
  <si>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</si>
  <si>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</si>
  <si>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</si>
  <si>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</si>
  <si>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</si>
  <si>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</si>
  <si>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</si>
  <si>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</si>
  <si>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</si>
  <si>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</si>
  <si>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</si>
  <si>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</si>
  <si>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</si>
  <si>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</si>
  <si>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</si>
  <si>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</si>
  <si>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</si>
  <si>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</si>
  <si>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</si>
  <si>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</si>
  <si>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</si>
  <si>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</si>
  <si>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</si>
  <si>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</si>
  <si>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</si>
  <si>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</si>
  <si>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</si>
  <si>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</si>
  <si>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</si>
  <si>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</si>
  <si>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</si>
  <si>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</si>
  <si>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</si>
  <si>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</si>
  <si>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</si>
  <si>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</si>
  <si>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</si>
  <si>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</si>
  <si>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</si>
  <si>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</si>
  <si>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</si>
  <si>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</si>
  <si>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</si>
  <si>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</si>
  <si>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</si>
  <si>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</si>
  <si>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</si>
  <si>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</si>
  <si>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</si>
  <si>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</si>
  <si>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</si>
  <si>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</si>
  <si>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</si>
  <si>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</si>
  <si>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</si>
  <si>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</si>
  <si>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</si>
  <si>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</si>
  <si>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</si>
  <si>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</si>
  <si>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</si>
  <si>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</si>
  <si>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</si>
  <si>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</si>
  <si>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</si>
  <si>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</si>
  <si>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</si>
  <si>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</si>
  <si>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</si>
  <si>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</si>
  <si>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</si>
  <si>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</si>
  <si>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</si>
  <si>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</si>
  <si>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</si>
  <si>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</si>
  <si>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</si>
  <si>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</si>
  <si>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</si>
  <si>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</si>
  <si>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</si>
  <si>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</si>
  <si>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</si>
  <si>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</si>
  <si>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</si>
  <si>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</si>
  <si>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</si>
  <si>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</si>
  <si>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</si>
  <si>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</si>
  <si>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</si>
  <si>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</si>
  <si>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</si>
  <si>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</si>
  <si>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</si>
  <si>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</si>
  <si>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</si>
  <si>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</si>
  <si>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</si>
  <si>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</si>
  <si>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</si>
  <si>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</si>
  <si>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</si>
  <si>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</si>
  <si>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</si>
  <si>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</si>
  <si>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</si>
  <si>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</si>
  <si>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</si>
  <si>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</si>
  <si>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</si>
  <si>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</si>
  <si>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</si>
  <si>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</si>
  <si>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</si>
  <si>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</si>
  <si>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</si>
  <si>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</si>
  <si>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</si>
  <si>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</si>
  <si>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</si>
  <si>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</si>
  <si>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</si>
  <si>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</si>
  <si>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</si>
  <si>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</si>
  <si>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</si>
  <si>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</si>
  <si>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</si>
  <si>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</si>
  <si>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</si>
  <si>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</si>
  <si>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</si>
  <si>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</si>
  <si>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</si>
  <si>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</si>
  <si>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</si>
  <si>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</si>
  <si>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</si>
  <si>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</si>
  <si>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</si>
  <si>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</si>
  <si>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</si>
  <si>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</si>
  <si>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</si>
  <si>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</si>
  <si>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</si>
  <si>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</si>
  <si>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</si>
  <si>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</si>
  <si>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</si>
  <si>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</si>
  <si>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</si>
  <si>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</si>
  <si>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</si>
  <si>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</si>
  <si>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</si>
  <si>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</si>
  <si>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</si>
  <si>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</si>
  <si>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</si>
  <si>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</si>
  <si>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</si>
  <si>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</si>
  <si>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</si>
  <si>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</si>
  <si>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</si>
  <si>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</si>
  <si>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</si>
  <si>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</si>
  <si>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</si>
  <si>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</si>
  <si>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</si>
  <si>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</si>
  <si>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</si>
  <si>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</si>
  <si>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</si>
  <si>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</si>
  <si>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</si>
  <si>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</si>
  <si>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</si>
  <si>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</si>
  <si>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</si>
  <si>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</si>
  <si>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</si>
  <si>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</si>
  <si>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</si>
  <si>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</si>
  <si>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</si>
  <si>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</si>
  <si>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</si>
  <si>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</si>
  <si>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</si>
  <si>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</si>
  <si>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</si>
  <si>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</si>
  <si>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</si>
  <si>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</si>
  <si>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</si>
  <si>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</si>
  <si>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</si>
  <si>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</si>
  <si>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</si>
  <si>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</si>
  <si>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</si>
  <si>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</si>
  <si>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</si>
  <si>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</si>
  <si>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</si>
  <si>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</si>
  <si>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</si>
  <si>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</si>
  <si>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</si>
  <si>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</si>
  <si>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</si>
  <si>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</si>
  <si>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</si>
  <si>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</si>
  <si>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</si>
  <si>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</si>
  <si>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</si>
  <si>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</si>
  <si>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</si>
  <si>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</si>
  <si>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</si>
  <si>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</si>
  <si>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</si>
  <si>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</si>
  <si>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</si>
  <si>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</si>
  <si>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</si>
  <si>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</si>
  <si>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</si>
  <si>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</si>
  <si>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</si>
  <si>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</si>
  <si>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</si>
  <si>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</si>
  <si>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</si>
  <si>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</si>
  <si>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</si>
  <si>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</si>
  <si>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</si>
  <si>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</si>
  <si>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</si>
  <si>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</si>
  <si>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</si>
  <si>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</si>
  <si>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</si>
  <si>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</si>
  <si>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</si>
  <si>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</si>
  <si>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</si>
  <si>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</si>
  <si>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</si>
  <si>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</si>
  <si>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</si>
  <si>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</si>
  <si>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</si>
  <si>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</si>
  <si>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</si>
  <si>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</si>
  <si>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</si>
  <si>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</si>
  <si>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</si>
  <si>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</si>
  <si>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</si>
  <si>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</si>
  <si>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</si>
  <si>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</si>
  <si>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</si>
  <si>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</si>
  <si>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</si>
  <si>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</si>
  <si>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</si>
  <si>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</si>
  <si>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</si>
  <si>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</si>
  <si>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</si>
  <si>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</si>
  <si>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</si>
  <si>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</si>
  <si>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</si>
  <si>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</si>
  <si>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</si>
  <si>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</si>
  <si>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</si>
  <si>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</si>
  <si>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</si>
  <si>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</si>
  <si>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</si>
  <si>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</si>
  <si>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</si>
  <si>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</si>
  <si>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</si>
  <si>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</si>
  <si>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</si>
  <si>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</si>
  <si>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</si>
  <si>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</si>
  <si>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</si>
  <si>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</si>
  <si>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</si>
  <si>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</si>
  <si>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</si>
  <si>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</si>
  <si>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</si>
  <si>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</si>
  <si>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</si>
  <si>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</si>
  <si>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</si>
  <si>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</si>
  <si>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</si>
  <si>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</si>
  <si>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</si>
  <si>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</si>
  <si>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</si>
  <si>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</si>
  <si>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</si>
  <si>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</si>
  <si>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</si>
  <si>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</si>
  <si>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</si>
  <si>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</si>
  <si>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</si>
  <si>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</si>
  <si>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</si>
  <si>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</si>
  <si>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</si>
  <si>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</si>
  <si>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</si>
  <si>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</si>
  <si>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</si>
  <si>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</si>
  <si>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</si>
  <si>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</si>
  <si>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</si>
  <si>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</si>
  <si>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</si>
  <si>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</si>
  <si>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</si>
  <si>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</si>
  <si>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</si>
  <si>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</si>
  <si>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</si>
  <si>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</si>
  <si>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</si>
  <si>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</si>
  <si>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</si>
  <si>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</si>
  <si>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</si>
  <si>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</si>
  <si>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</si>
  <si>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</si>
  <si>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</si>
  <si>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</si>
  <si>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</si>
  <si>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</si>
  <si>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</si>
  <si>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</si>
  <si>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</si>
  <si>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</si>
  <si>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</si>
  <si>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</si>
  <si>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</si>
  <si>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</si>
  <si>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</si>
  <si>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</si>
  <si>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</si>
  <si>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</si>
  <si>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</si>
  <si>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</si>
  <si>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</si>
  <si>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</si>
  <si>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</si>
  <si>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</si>
  <si>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</si>
  <si>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</si>
  <si>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</si>
  <si>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</si>
  <si>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</si>
  <si>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</si>
  <si>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</si>
  <si>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</si>
  <si>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</si>
  <si>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</si>
  <si>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</si>
  <si>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</si>
  <si>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</si>
  <si>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</si>
  <si>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</si>
  <si>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</si>
  <si>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</si>
  <si>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</si>
  <si>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</si>
  <si>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</si>
  <si>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</si>
  <si>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</si>
  <si>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</si>
  <si>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</si>
  <si>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</si>
  <si>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</si>
  <si>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</si>
  <si>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</si>
  <si>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</si>
  <si>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</si>
  <si>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</si>
  <si>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</si>
  <si>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</si>
  <si>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</si>
  <si>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</si>
  <si>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</si>
  <si>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</si>
  <si>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</si>
  <si>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</si>
  <si>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</si>
  <si>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</si>
  <si>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</si>
  <si>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</si>
  <si>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</si>
  <si>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</si>
  <si>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</si>
  <si>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</si>
  <si>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</si>
  <si>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</si>
  <si>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</si>
  <si>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</si>
  <si>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</si>
  <si>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</si>
  <si>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</si>
  <si>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</si>
  <si>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</si>
  <si>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</si>
  <si>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</si>
  <si>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</si>
  <si>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</si>
  <si>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</si>
  <si>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</si>
  <si>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</si>
  <si>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</si>
  <si>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</si>
  <si>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</si>
  <si>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</si>
  <si>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</si>
  <si>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</si>
  <si>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</si>
  <si>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</si>
  <si>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</si>
  <si>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</si>
  <si>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</si>
  <si>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</si>
  <si>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</si>
  <si>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</si>
  <si>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</si>
  <si>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</si>
  <si>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</si>
  <si>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</si>
  <si>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</si>
  <si>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</si>
  <si>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</si>
  <si>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</si>
  <si>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</si>
  <si>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</si>
  <si>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</si>
  <si>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</si>
  <si>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</si>
  <si>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</si>
  <si>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</si>
  <si>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</si>
  <si>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</si>
  <si>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</si>
  <si>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</si>
  <si>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</si>
  <si>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</si>
  <si>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</si>
  <si>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</si>
  <si>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</si>
  <si>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</si>
  <si>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</si>
  <si>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</si>
  <si>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</si>
  <si>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</si>
  <si>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</si>
  <si>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</si>
  <si>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</si>
  <si>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</si>
  <si>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</si>
  <si>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</si>
  <si>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</si>
  <si>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</si>
  <si>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</si>
  <si>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</si>
  <si>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</si>
  <si>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</si>
  <si>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</si>
  <si>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</si>
  <si>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</si>
  <si>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</si>
  <si>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</si>
  <si>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</si>
  <si>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</si>
  <si>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</si>
  <si>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</si>
  <si>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</si>
  <si>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</si>
  <si>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</si>
  <si>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</si>
  <si>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</si>
  <si>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</si>
  <si>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</si>
  <si>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</si>
  <si>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</si>
  <si>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</si>
  <si>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</si>
  <si>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</si>
  <si>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</si>
  <si>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</si>
  <si>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</si>
  <si>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</si>
  <si>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</si>
  <si>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</si>
  <si>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</si>
  <si>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</si>
  <si>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</si>
  <si>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</si>
  <si>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</si>
  <si>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</si>
  <si>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</si>
  <si>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</si>
  <si>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</si>
  <si>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</si>
  <si>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</si>
  <si>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</si>
  <si>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</si>
  <si>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</si>
  <si>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</si>
  <si>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</si>
  <si>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</si>
  <si>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</si>
  <si>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</si>
  <si>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</si>
  <si>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</si>
  <si>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</si>
  <si>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</si>
  <si>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</si>
  <si>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</si>
  <si>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</si>
  <si>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</si>
  <si>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</si>
  <si>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</si>
  <si>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</si>
  <si>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</si>
  <si>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</si>
  <si>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</si>
  <si>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</si>
  <si>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</si>
  <si>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</si>
  <si>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</si>
  <si>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</si>
  <si>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</si>
  <si>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</si>
  <si>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</si>
  <si>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</si>
  <si>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</si>
  <si>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</si>
  <si>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</si>
  <si>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</si>
  <si>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</si>
  <si>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</si>
  <si>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</si>
  <si>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</si>
  <si>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</si>
  <si>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</si>
  <si>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</si>
  <si>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</si>
  <si>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</si>
  <si>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</si>
  <si>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</si>
  <si>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</si>
  <si>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</si>
  <si>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</si>
  <si>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</si>
  <si>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</si>
  <si>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</si>
  <si>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</si>
  <si>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</si>
  <si>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</si>
  <si>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</si>
  <si>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</si>
  <si>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</si>
  <si>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</si>
  <si>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</si>
  <si>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</si>
  <si>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</si>
  <si>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</si>
  <si>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</si>
  <si>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</si>
  <si>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</si>
  <si>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</si>
  <si>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</si>
  <si>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</si>
  <si>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</si>
  <si>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</si>
  <si>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</si>
  <si>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</si>
  <si>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</si>
  <si>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</si>
  <si>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</si>
  <si>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</si>
  <si>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</si>
  <si>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</si>
  <si>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</si>
  <si>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</si>
  <si>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</si>
  <si>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</si>
  <si>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</si>
  <si>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</si>
  <si>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</si>
  <si>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</si>
  <si>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</si>
  <si>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</si>
  <si>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</si>
  <si>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</si>
  <si>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</si>
  <si>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</si>
  <si>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</si>
  <si>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</si>
  <si>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</si>
  <si>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</si>
  <si>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</si>
  <si>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</si>
  <si>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</si>
  <si>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</si>
  <si>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</si>
  <si>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</si>
  <si>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</si>
  <si>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</si>
  <si>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</si>
  <si>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</si>
  <si>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</si>
  <si>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</si>
  <si>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</si>
  <si>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</si>
  <si>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</si>
  <si>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</si>
  <si>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</si>
  <si>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</si>
  <si>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</si>
  <si>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</si>
  <si>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</si>
  <si>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</si>
  <si>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</si>
  <si>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</si>
  <si>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</si>
  <si>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</si>
  <si>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</si>
  <si>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</si>
  <si>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</si>
  <si>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</si>
  <si>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</si>
  <si>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</si>
  <si>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</si>
  <si>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</si>
  <si>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</si>
  <si>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</si>
  <si>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</si>
  <si>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</si>
  <si>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</si>
  <si>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</si>
  <si>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</si>
  <si>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</si>
  <si>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</si>
  <si>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</si>
  <si>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</si>
  <si>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</si>
  <si>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</si>
  <si>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</si>
  <si>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</si>
  <si>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</si>
  <si>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</si>
  <si>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</si>
  <si>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</si>
  <si>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</si>
  <si>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</si>
  <si>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</si>
  <si>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</si>
  <si>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</si>
  <si>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</si>
  <si>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</si>
  <si>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</si>
  <si>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</si>
  <si>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</si>
  <si>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</si>
  <si>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</si>
  <si>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</si>
  <si>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</si>
  <si>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</si>
  <si>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</si>
  <si>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</si>
  <si>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</si>
  <si>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</si>
  <si>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</si>
  <si>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</si>
  <si>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</si>
  <si>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</si>
  <si>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</si>
  <si>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</si>
  <si>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</si>
  <si>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</si>
  <si>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</si>
  <si>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</si>
  <si>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</si>
  <si>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</si>
  <si>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</si>
  <si>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</si>
  <si>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</si>
  <si>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</si>
  <si>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</si>
  <si>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</si>
  <si>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</si>
  <si>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</si>
  <si>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</si>
  <si>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</si>
  <si>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</si>
  <si>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</si>
  <si>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</si>
  <si>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</si>
  <si>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</si>
  <si>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</si>
  <si>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</si>
  <si>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</si>
  <si>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</si>
  <si>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</si>
  <si>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</si>
  <si>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</si>
  <si>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</si>
  <si>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</si>
  <si>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</si>
  <si>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</si>
  <si>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</si>
  <si>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</si>
  <si>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</si>
  <si>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</si>
  <si>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</si>
  <si>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</si>
  <si>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</si>
  <si>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</si>
  <si>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</si>
  <si>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</si>
  <si>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</si>
  <si>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</si>
  <si>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</si>
  <si>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</si>
  <si>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</si>
  <si>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</si>
  <si>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</si>
  <si>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</si>
  <si>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</si>
  <si>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</si>
  <si>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</si>
  <si>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</si>
  <si>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</si>
  <si>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</si>
  <si>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</si>
  <si>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</si>
  <si>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</si>
  <si>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</si>
  <si>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</si>
  <si>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</si>
  <si>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</si>
  <si>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</si>
  <si>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</si>
  <si>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</si>
  <si>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</si>
  <si>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</si>
  <si>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</si>
  <si>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</si>
  <si>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</si>
  <si>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</si>
  <si>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</si>
  <si>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</si>
  <si>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</si>
  <si>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</si>
  <si>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</si>
  <si>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</si>
  <si>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</si>
  <si>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</si>
  <si>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</si>
  <si>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</si>
  <si>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</si>
  <si>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</si>
  <si>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</si>
  <si>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</si>
  <si>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</si>
  <si>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</si>
  <si>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</si>
  <si>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</si>
  <si>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</si>
  <si>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</si>
  <si>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</si>
  <si>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</si>
  <si>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</si>
  <si>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</si>
  <si>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</si>
  <si>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</si>
  <si>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</si>
  <si>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</si>
  <si>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</si>
  <si>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</si>
  <si>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</si>
  <si>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</si>
  <si>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</si>
  <si>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</si>
  <si>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</si>
  <si>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</si>
  <si>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</si>
  <si>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</si>
  <si>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</si>
  <si>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</si>
  <si>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</si>
  <si>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</si>
  <si>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</si>
  <si>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</si>
  <si>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</si>
  <si>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</si>
  <si>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</si>
  <si>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</si>
  <si>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</si>
  <si>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</si>
  <si>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</si>
  <si>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</si>
  <si>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</si>
  <si>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</si>
  <si>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</si>
  <si>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</si>
  <si>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</si>
  <si>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</si>
  <si>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</si>
  <si>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</si>
  <si>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</si>
  <si>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</si>
  <si>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</si>
  <si>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</si>
  <si>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</si>
  <si>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</si>
  <si>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</si>
  <si>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</si>
  <si>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</si>
  <si>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</si>
  <si>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</si>
  <si>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</si>
  <si>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</si>
  <si>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</si>
  <si>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</si>
  <si>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</si>
  <si>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</si>
  <si>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</si>
  <si>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</si>
  <si>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</si>
  <si>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</si>
  <si>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</si>
  <si>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</si>
  <si>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</si>
  <si>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</si>
  <si>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</si>
  <si>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</si>
  <si>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</si>
  <si>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</si>
  <si>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</si>
  <si>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</si>
  <si>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</si>
  <si>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</si>
  <si>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</si>
  <si>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</si>
  <si>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</si>
  <si>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</si>
  <si>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</si>
  <si>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</si>
  <si>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</si>
  <si>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</si>
  <si>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</si>
  <si>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</si>
  <si>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</si>
  <si>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</si>
  <si>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</si>
  <si>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</si>
  <si>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</si>
  <si>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</si>
  <si>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</si>
  <si>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</si>
  <si>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</si>
  <si>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</si>
  <si>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</si>
  <si>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</si>
  <si>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</si>
  <si>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</si>
  <si>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</si>
  <si>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</si>
  <si>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</si>
  <si>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</si>
  <si>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</si>
  <si>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</si>
  <si>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</si>
  <si>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</si>
  <si>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</si>
  <si>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</si>
  <si>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</si>
  <si>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</si>
  <si>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</si>
  <si>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</si>
  <si>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</si>
  <si>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</si>
  <si>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</si>
  <si>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</si>
  <si>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</si>
  <si>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</si>
  <si>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</si>
  <si>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</si>
  <si>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</si>
  <si>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</si>
  <si>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</si>
  <si>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</si>
  <si>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</si>
  <si>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</si>
  <si>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</si>
  <si>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</si>
  <si>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</si>
  <si>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</si>
  <si>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</si>
  <si>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</si>
  <si>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</si>
  <si>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</si>
  <si>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</si>
  <si>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</si>
  <si>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</si>
  <si>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</si>
  <si>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</si>
  <si>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</si>
  <si>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</si>
  <si>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</si>
  <si>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</si>
  <si>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</si>
  <si>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</si>
  <si>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</si>
  <si>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</si>
  <si>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</si>
  <si>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</si>
  <si>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</si>
  <si>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</si>
  <si>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</si>
  <si>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</si>
  <si>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</si>
  <si>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</si>
  <si>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</si>
  <si>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</si>
  <si>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</si>
  <si>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</si>
  <si>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</si>
  <si>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</si>
  <si>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</si>
  <si>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</si>
  <si>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</si>
  <si>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</si>
  <si>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</si>
  <si>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</si>
  <si>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</si>
  <si>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</si>
  <si>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</si>
  <si>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</si>
  <si>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</si>
  <si>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</si>
  <si>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</si>
  <si>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</si>
  <si>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</si>
  <si>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</si>
  <si>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</si>
  <si>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</si>
  <si>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</si>
  <si>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</si>
  <si>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</si>
  <si>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</si>
  <si>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</si>
  <si>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</si>
  <si>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</si>
  <si>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</si>
  <si>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</si>
  <si>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</si>
  <si>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</si>
  <si>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</si>
  <si>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</si>
  <si>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</si>
  <si>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</si>
  <si>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</si>
  <si>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</si>
  <si>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</si>
  <si>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</si>
  <si>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</si>
  <si>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</si>
  <si>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</si>
  <si>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</si>
  <si>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</si>
  <si>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</si>
  <si>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</si>
  <si>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</si>
  <si>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</si>
  <si>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</si>
  <si>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</si>
  <si>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</si>
  <si>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</si>
  <si>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</si>
  <si>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</si>
  <si>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</si>
  <si>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</si>
  <si>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</si>
  <si>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</si>
  <si>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</si>
  <si>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</si>
  <si>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</si>
  <si>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</si>
  <si>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</si>
  <si>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</si>
  <si>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</si>
  <si>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</si>
  <si>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</si>
  <si>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</si>
  <si>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</si>
  <si>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</si>
  <si>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</si>
  <si>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</si>
  <si>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</si>
  <si>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</si>
  <si>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</si>
  <si>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</si>
  <si>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</si>
  <si>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</si>
  <si>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</si>
  <si>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</si>
  <si>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</si>
  <si>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</si>
  <si>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</si>
  <si>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</si>
  <si>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</si>
  <si>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</si>
  <si>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</si>
  <si>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</si>
  <si>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</si>
  <si>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</si>
  <si>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</si>
  <si>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</si>
  <si>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</si>
  <si>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</si>
  <si>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</si>
  <si>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</si>
  <si>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</si>
  <si>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</si>
  <si>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</si>
  <si>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</si>
  <si>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</si>
  <si>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</si>
  <si>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</si>
  <si>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</si>
  <si>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</si>
  <si>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</si>
  <si>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</si>
  <si>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</si>
  <si>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</si>
  <si>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</si>
  <si>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</si>
  <si>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</si>
  <si>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</si>
  <si>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</si>
  <si>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</si>
  <si>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</si>
  <si>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</si>
  <si>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</si>
  <si>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</si>
  <si>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</si>
  <si>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</si>
  <si>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</si>
  <si>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</si>
  <si>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</si>
  <si>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</si>
  <si>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</si>
  <si>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</si>
  <si>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</si>
  <si>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</si>
  <si>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</si>
  <si>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</si>
  <si>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</si>
  <si>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</si>
  <si>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</si>
  <si>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</si>
  <si>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</si>
  <si>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</si>
  <si>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</si>
  <si>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</si>
  <si>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</si>
  <si>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</si>
  <si>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</si>
  <si>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</si>
  <si>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</si>
  <si>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</si>
  <si>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</si>
  <si>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</si>
  <si>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</si>
  <si>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</si>
  <si>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</si>
  <si>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</si>
  <si>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</si>
  <si>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</si>
  <si>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</si>
  <si>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</si>
  <si>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</si>
  <si>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</si>
  <si>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</si>
  <si>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</si>
  <si>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</si>
  <si>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</si>
  <si>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</si>
  <si>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</si>
  <si>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</si>
  <si>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</si>
  <si>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</si>
  <si>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</si>
  <si>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</si>
  <si>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</si>
  <si>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</si>
  <si>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</si>
  <si>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</si>
  <si>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</si>
  <si>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</si>
  <si>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</si>
  <si>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</si>
  <si>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</si>
  <si>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</si>
  <si>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</si>
  <si>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</si>
  <si>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</si>
  <si>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</si>
  <si>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</si>
  <si>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</si>
  <si>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</si>
  <si>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</si>
  <si>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</si>
  <si>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</si>
  <si>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</si>
  <si>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</si>
  <si>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</si>
  <si>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</si>
  <si>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</si>
  <si>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</si>
  <si>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</si>
  <si>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</si>
  <si>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</si>
  <si>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</si>
  <si>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</si>
  <si>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</si>
  <si>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</si>
  <si>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</si>
  <si>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</si>
  <si>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</si>
  <si>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</si>
  <si>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</si>
  <si>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</si>
  <si>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</si>
  <si>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</si>
  <si>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</si>
  <si>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</si>
  <si>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</si>
  <si>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</si>
  <si>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</si>
  <si>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</si>
  <si>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</si>
  <si>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</si>
  <si>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</si>
  <si>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</si>
  <si>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</si>
  <si>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</si>
  <si>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</si>
  <si>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</si>
  <si>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</si>
  <si>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</si>
  <si>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</si>
  <si>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</si>
  <si>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</si>
  <si>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</si>
  <si>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</si>
  <si>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</si>
  <si>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</si>
  <si>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</si>
  <si>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</si>
  <si>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</si>
  <si>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</si>
  <si>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</si>
  <si>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</si>
  <si>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</si>
  <si>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</si>
  <si>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</si>
  <si>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</si>
  <si>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</si>
  <si>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</si>
  <si>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</si>
  <si>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</si>
  <si>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</si>
  <si>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</si>
  <si>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</si>
  <si>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</si>
  <si>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</si>
  <si>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</si>
  <si>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</si>
  <si>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</si>
  <si>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</si>
  <si>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</si>
  <si>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</si>
  <si>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</si>
  <si>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</si>
  <si>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</si>
  <si>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</si>
  <si>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</si>
  <si>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</si>
  <si>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</si>
  <si>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</si>
  <si>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</si>
  <si>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</si>
  <si>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</si>
  <si>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</si>
  <si>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</si>
  <si>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</si>
  <si>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</si>
  <si>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</si>
  <si>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</si>
  <si>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</si>
  <si>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</si>
  <si>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</si>
  <si>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</si>
  <si>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</si>
  <si>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</si>
  <si>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</si>
  <si>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</si>
  <si>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</si>
  <si>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</si>
  <si>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</si>
  <si>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</si>
  <si>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</si>
  <si>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</si>
  <si>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</si>
  <si>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</si>
  <si>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</si>
  <si>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</si>
  <si>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</si>
  <si>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</si>
  <si>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</si>
  <si>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</si>
  <si>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</si>
  <si>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</si>
  <si>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</si>
  <si>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</si>
  <si>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</si>
  <si>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</si>
  <si>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</si>
  <si>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</si>
  <si>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</si>
  <si>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</si>
  <si>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</si>
  <si>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</si>
  <si>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</si>
  <si>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</si>
  <si>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</si>
  <si>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</si>
  <si>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</si>
  <si>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</si>
  <si>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</si>
  <si>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</si>
  <si>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</si>
  <si>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</si>
  <si>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</si>
  <si>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</si>
  <si>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</si>
  <si>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</si>
  <si>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</si>
  <si>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</si>
  <si>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</si>
  <si>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</si>
  <si>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</si>
  <si>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</si>
  <si>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</si>
  <si>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</si>
  <si>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</si>
  <si>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</si>
  <si>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</si>
  <si>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</si>
  <si>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</si>
  <si>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</si>
  <si>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</si>
  <si>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</si>
  <si>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</si>
  <si>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</si>
  <si>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</si>
  <si>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</si>
  <si>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</si>
  <si>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</si>
  <si>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</si>
  <si>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</si>
  <si>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</si>
  <si>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</si>
  <si>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</si>
  <si>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</si>
  <si>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</si>
  <si>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</si>
  <si>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</si>
  <si>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</si>
  <si>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</si>
  <si>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</si>
  <si>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</si>
  <si>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</si>
  <si>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</si>
  <si>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</si>
  <si>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</si>
  <si>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</si>
  <si>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</si>
  <si>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</si>
  <si>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</si>
  <si>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</si>
  <si>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</si>
  <si>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</si>
  <si>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</si>
  <si>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</si>
  <si>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</si>
  <si>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</si>
  <si>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</si>
  <si>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</si>
  <si>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</si>
  <si>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</si>
  <si>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</si>
  <si>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</si>
  <si>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</si>
  <si>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</si>
  <si>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</si>
  <si>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</si>
  <si>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</si>
  <si>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</si>
  <si>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</si>
  <si>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</si>
  <si>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</si>
  <si>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</si>
  <si>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</si>
  <si>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</si>
  <si>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</si>
  <si>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</si>
  <si>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</si>
  <si>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</si>
  <si>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</si>
  <si>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</si>
  <si>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</si>
  <si>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</si>
  <si>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</si>
  <si>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</si>
  <si>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</si>
  <si>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</si>
  <si>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</si>
  <si>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</si>
  <si>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</si>
  <si>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</si>
  <si>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</si>
  <si>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</si>
  <si>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</si>
  <si>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</si>
  <si>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</si>
  <si>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</si>
  <si>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</si>
  <si>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</si>
  <si>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</si>
  <si>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</si>
  <si>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</si>
  <si>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</si>
  <si>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</si>
  <si>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</si>
  <si>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</si>
  <si>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</si>
  <si>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</si>
  <si>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</si>
  <si>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</si>
  <si>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</si>
  <si>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</si>
  <si>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</si>
  <si>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</si>
  <si>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</si>
  <si>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</si>
  <si>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</si>
  <si>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</si>
  <si>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</si>
  <si>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</si>
  <si>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</si>
  <si>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</si>
  <si>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</si>
  <si>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</si>
  <si>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</si>
  <si>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</si>
  <si>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</si>
  <si>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</si>
  <si>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</si>
  <si>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</si>
  <si>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</si>
  <si>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</si>
  <si>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</si>
  <si>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</si>
  <si>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</si>
  <si>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</si>
  <si>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</si>
  <si>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</si>
  <si>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</si>
  <si>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</si>
  <si>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</si>
  <si>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</si>
  <si>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</si>
  <si>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</si>
  <si>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</si>
  <si>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</si>
  <si>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</si>
  <si>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</si>
  <si>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</si>
  <si>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</si>
  <si>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</si>
  <si>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</si>
  <si>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</si>
  <si>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</si>
  <si>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</si>
  <si>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</si>
  <si>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</si>
  <si>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</si>
  <si>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</si>
  <si>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</si>
  <si>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</si>
  <si>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</si>
  <si>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</si>
  <si>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</si>
  <si>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</si>
  <si>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</si>
  <si>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</si>
  <si>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</si>
  <si>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</si>
  <si>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</si>
  <si>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</si>
  <si>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</si>
  <si>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</si>
  <si>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</si>
  <si>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</si>
  <si>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</si>
  <si>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</si>
  <si>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</si>
  <si>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</si>
  <si>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</si>
  <si>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</si>
  <si>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</si>
  <si>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</si>
  <si>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</si>
  <si>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</si>
  <si>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</si>
  <si>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</si>
  <si>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</si>
  <si>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</si>
  <si>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</si>
  <si>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</si>
  <si>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</si>
  <si>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</si>
  <si>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</si>
  <si>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</si>
  <si>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</si>
  <si>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</si>
  <si>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</si>
  <si>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</si>
  <si>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</si>
  <si>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</si>
  <si>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</si>
  <si>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</si>
  <si>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</si>
  <si>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</si>
  <si>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</si>
  <si>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</si>
  <si>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</si>
  <si>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</si>
  <si>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</si>
  <si>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</si>
  <si>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</si>
  <si>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</si>
  <si>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</si>
  <si>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</si>
  <si>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</si>
  <si>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</si>
  <si>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</si>
  <si>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</si>
  <si>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</si>
  <si>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</si>
  <si>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</si>
  <si>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</si>
  <si>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</si>
  <si>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</si>
  <si>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</si>
  <si>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</si>
  <si>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</si>
  <si>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</si>
  <si>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</si>
  <si>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</si>
  <si>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</si>
  <si>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</si>
  <si>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</si>
  <si>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</si>
  <si>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</si>
  <si>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</si>
  <si>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</si>
  <si>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</si>
  <si>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</si>
  <si>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</si>
  <si>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</si>
  <si>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</si>
  <si>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</si>
  <si>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</si>
  <si>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</si>
  <si>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</si>
  <si>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</si>
  <si>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</si>
  <si>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</si>
  <si>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</si>
  <si>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</si>
  <si>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</si>
  <si>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</si>
  <si>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</si>
  <si>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</si>
  <si>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</si>
  <si>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</si>
  <si>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</si>
  <si>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</si>
  <si>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</si>
  <si>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</si>
  <si>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</si>
  <si>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</si>
  <si>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</si>
  <si>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</si>
  <si>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</si>
  <si>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</si>
  <si>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</si>
  <si>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</si>
  <si>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</si>
  <si>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</si>
  <si>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</si>
  <si>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</si>
  <si>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</si>
  <si>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</si>
  <si>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</si>
  <si>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</si>
  <si>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</si>
  <si>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</si>
  <si>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</si>
  <si>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</si>
  <si>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</si>
  <si>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</si>
  <si>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</si>
  <si>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</si>
  <si>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</si>
  <si>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</si>
  <si>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</si>
  <si>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</si>
  <si>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</si>
  <si>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</si>
  <si>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</si>
  <si>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</si>
  <si>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</si>
  <si>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</si>
  <si>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</si>
  <si>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</si>
  <si>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</si>
  <si>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</si>
  <si>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</si>
  <si>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</si>
  <si>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</si>
  <si>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</si>
  <si>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</si>
  <si>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</si>
  <si>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</si>
  <si>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</si>
  <si>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</si>
  <si>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</si>
  <si>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</si>
  <si>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</si>
  <si>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</si>
  <si>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</si>
  <si>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</si>
  <si>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</si>
  <si>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</si>
  <si>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</si>
  <si>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</si>
  <si>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</si>
  <si>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</si>
  <si>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</si>
  <si>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</si>
  <si>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</si>
  <si>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</si>
  <si>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</si>
  <si>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</si>
  <si>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</si>
  <si>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</si>
  <si>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</si>
  <si>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</si>
  <si>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</si>
  <si>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</si>
  <si>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</si>
  <si>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</si>
  <si>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</si>
  <si>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</si>
  <si>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</si>
  <si>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</si>
  <si>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</si>
  <si>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</si>
  <si>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</si>
  <si>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</si>
  <si>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</si>
  <si>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</si>
  <si>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</si>
  <si>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</si>
  <si>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</si>
  <si>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</si>
  <si>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</si>
  <si>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</si>
  <si>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</si>
  <si>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</si>
  <si>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</si>
  <si>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</si>
  <si>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</si>
  <si>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</si>
  <si>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</si>
  <si>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</si>
  <si>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</si>
  <si>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</si>
  <si>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</si>
  <si>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</si>
  <si>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</si>
  <si>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</si>
  <si>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</si>
  <si>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</si>
  <si>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</si>
  <si>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</si>
  <si>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</si>
  <si>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</si>
  <si>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</si>
  <si>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</si>
  <si>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</si>
  <si>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</si>
  <si>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</si>
  <si>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</si>
  <si>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</si>
  <si>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</si>
  <si>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</si>
  <si>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</si>
  <si>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</si>
  <si>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</si>
  <si>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</si>
  <si>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</si>
  <si>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</si>
  <si>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</si>
  <si>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</si>
  <si>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</si>
  <si>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</si>
  <si>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</si>
  <si>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</si>
  <si>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</si>
  <si>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</si>
  <si>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</si>
  <si>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</si>
  <si>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</si>
  <si>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</si>
  <si>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</si>
  <si>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</si>
  <si>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</si>
  <si>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</si>
  <si>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</si>
  <si>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</si>
  <si>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</si>
  <si>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</si>
  <si>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</si>
  <si>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</si>
  <si>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</si>
  <si>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</si>
  <si>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</si>
  <si>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</si>
  <si>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</si>
  <si>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</si>
  <si>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</si>
  <si>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</si>
  <si>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</si>
  <si>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</si>
  <si>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</si>
  <si>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</si>
  <si>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</si>
  <si>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</si>
  <si>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</si>
  <si>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</si>
  <si>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</si>
  <si>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</si>
  <si>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</si>
  <si>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</si>
  <si>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</si>
  <si>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</si>
  <si>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</si>
  <si>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</si>
  <si>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</si>
  <si>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</si>
  <si>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</si>
  <si>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</si>
  <si>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</si>
  <si>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</si>
  <si>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</si>
  <si>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</si>
  <si>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</si>
  <si>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</si>
  <si>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</si>
  <si>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</si>
  <si>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</si>
  <si>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</si>
  <si>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</si>
  <si>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</si>
  <si>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</si>
  <si>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</si>
  <si>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</si>
  <si>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</si>
  <si>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</si>
  <si>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</si>
  <si>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</si>
  <si>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</si>
  <si>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</si>
  <si>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</si>
  <si>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</si>
  <si>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</si>
  <si>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</si>
  <si>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</si>
  <si>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</si>
  <si>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</si>
  <si>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</si>
  <si>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</si>
  <si>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</si>
  <si>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</si>
  <si>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</si>
  <si>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</si>
  <si>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</si>
  <si>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</si>
  <si>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</si>
  <si>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</si>
  <si>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</si>
  <si>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</si>
  <si>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</si>
  <si>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</si>
  <si>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</si>
  <si>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</si>
  <si>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</si>
  <si>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</si>
  <si>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</si>
  <si>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</si>
  <si>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</si>
  <si>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</si>
  <si>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</si>
  <si>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</si>
  <si>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</si>
  <si>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</si>
  <si>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</si>
  <si>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</si>
  <si>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</si>
  <si>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</si>
  <si>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</si>
  <si>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</si>
  <si>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</si>
  <si>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</si>
  <si>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</si>
  <si>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</si>
  <si>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</si>
  <si>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</si>
  <si>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</si>
  <si>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</si>
  <si>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</si>
  <si>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</si>
  <si>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</si>
  <si>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</si>
  <si>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</si>
  <si>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</si>
  <si>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</si>
  <si>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</si>
  <si>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</si>
  <si>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</si>
  <si>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</si>
  <si>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</si>
  <si>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</si>
  <si>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</si>
  <si>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</si>
  <si>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</si>
  <si>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</si>
  <si>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</si>
  <si>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</si>
  <si>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</si>
  <si>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</si>
  <si>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</si>
  <si>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</si>
  <si>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</si>
  <si>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</si>
  <si>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</si>
  <si>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</si>
  <si>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</si>
  <si>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</si>
  <si>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</si>
  <si>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</si>
  <si>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</si>
  <si>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</si>
  <si>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</si>
  <si>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</si>
  <si>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</si>
  <si>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</si>
  <si>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</si>
  <si>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</si>
  <si>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</si>
  <si>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</si>
  <si>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</si>
  <si>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</si>
  <si>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</si>
  <si>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</si>
  <si>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</si>
  <si>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</si>
  <si>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</si>
  <si>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</si>
  <si>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</si>
  <si>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</si>
  <si>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</si>
  <si>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</si>
  <si>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</si>
  <si>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</si>
  <si>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</si>
  <si>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</si>
  <si>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</si>
  <si>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</si>
  <si>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</si>
  <si>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</si>
  <si>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</si>
  <si>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</si>
  <si>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</si>
  <si>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</si>
  <si>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</si>
  <si>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</si>
  <si>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</si>
  <si>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</si>
  <si>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</si>
  <si>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</si>
  <si>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</si>
  <si>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</si>
  <si>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</si>
  <si>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</si>
  <si>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</si>
  <si>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</si>
  <si>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</si>
  <si>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</si>
  <si>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</si>
  <si>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</si>
  <si>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</si>
  <si>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</si>
  <si>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</si>
  <si>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</si>
  <si>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</si>
  <si>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</si>
  <si>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</si>
  <si>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</si>
  <si>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</si>
  <si>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</si>
  <si>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</si>
  <si>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</si>
  <si>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</si>
  <si>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</si>
  <si>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</si>
  <si>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</si>
  <si>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</si>
  <si>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</si>
  <si>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</si>
  <si>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</si>
  <si>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</si>
  <si>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</si>
  <si>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</si>
  <si>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</si>
  <si>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</si>
  <si>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</si>
  <si>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</si>
  <si>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</si>
  <si>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</si>
  <si>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</si>
  <si>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</si>
  <si>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</si>
  <si>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</si>
  <si>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</si>
  <si>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</si>
  <si>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</si>
  <si>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</si>
  <si>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</si>
  <si>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</si>
  <si>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</si>
  <si>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</si>
  <si>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</si>
  <si>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</si>
  <si>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</si>
  <si>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</si>
  <si>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</si>
  <si>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</si>
  <si>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</si>
  <si>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</si>
  <si>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</si>
  <si>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</si>
  <si>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</si>
  <si>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</si>
  <si>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</si>
  <si>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</si>
  <si>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</si>
  <si>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</si>
  <si>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</si>
  <si>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</si>
  <si>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</si>
  <si>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</si>
  <si>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</si>
  <si>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</si>
  <si>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</si>
  <si>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</si>
  <si>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</si>
  <si>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</si>
  <si>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</si>
  <si>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</si>
  <si>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</si>
  <si>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</si>
  <si>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</si>
  <si>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</si>
  <si>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</si>
  <si>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</si>
  <si>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</si>
  <si>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</si>
  <si>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</si>
  <si>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</si>
  <si>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</si>
  <si>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</si>
  <si>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</si>
  <si>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</si>
  <si>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</si>
  <si>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</si>
  <si>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</si>
  <si>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</si>
  <si>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</si>
  <si>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</si>
  <si>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</si>
  <si>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</si>
  <si>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</si>
  <si>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</si>
  <si>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</si>
  <si>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</si>
  <si>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</si>
  <si>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</si>
  <si>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</si>
  <si>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</si>
  <si>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</si>
  <si>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</si>
  <si>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</si>
  <si>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</si>
  <si>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</si>
  <si>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</si>
  <si>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</si>
  <si>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</si>
  <si>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</si>
  <si>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</si>
  <si>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</si>
  <si>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</si>
  <si>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</si>
  <si>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</si>
  <si>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</si>
  <si>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</si>
  <si>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</si>
  <si>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</si>
  <si>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</si>
  <si>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</si>
  <si>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</si>
  <si>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</si>
  <si>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</si>
  <si>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</si>
  <si>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</si>
  <si>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</si>
  <si>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</si>
  <si>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</si>
  <si>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</si>
  <si>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</si>
  <si>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</si>
  <si>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</si>
  <si>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</si>
  <si>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</si>
  <si>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</si>
  <si>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</si>
  <si>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</si>
  <si>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</si>
  <si>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</si>
  <si>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</si>
  <si>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</si>
  <si>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</si>
  <si>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</si>
  <si>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</si>
  <si>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</si>
  <si>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</si>
  <si>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</si>
  <si>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</si>
  <si>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</si>
  <si>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</si>
  <si>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</si>
  <si>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</si>
  <si>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</si>
  <si>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</si>
  <si>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</si>
  <si>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</si>
  <si>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</si>
  <si>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</si>
  <si>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</si>
  <si>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</si>
  <si>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</si>
  <si>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</si>
  <si>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</si>
  <si>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</si>
  <si>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</si>
  <si>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</si>
  <si>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</si>
  <si>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</si>
  <si>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</si>
  <si>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</si>
  <si>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</si>
  <si>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</si>
  <si>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</si>
  <si>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</si>
  <si>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</si>
  <si>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</si>
  <si>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</si>
  <si>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</si>
  <si>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</si>
  <si>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</si>
  <si>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</si>
  <si>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</si>
  <si>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</si>
  <si>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</si>
  <si>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</si>
  <si>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</si>
  <si>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</si>
  <si>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</si>
  <si>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</si>
  <si>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</si>
  <si>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</si>
  <si>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</si>
  <si>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</si>
  <si>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</si>
  <si>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</si>
  <si>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</si>
  <si>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</si>
  <si>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</si>
  <si>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</si>
  <si>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</si>
  <si>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</si>
  <si>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</si>
  <si>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</si>
  <si>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</si>
  <si>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</si>
  <si>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</si>
  <si>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</si>
  <si>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</si>
  <si>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</si>
  <si>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</si>
  <si>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</si>
  <si>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</si>
  <si>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</si>
  <si>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</si>
  <si>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</si>
  <si>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</si>
  <si>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</si>
  <si>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</si>
  <si>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</si>
  <si>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</si>
  <si>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</si>
  <si>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</si>
  <si>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</si>
  <si>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</si>
  <si>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</si>
  <si>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</si>
  <si>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</si>
  <si>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</si>
  <si>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</si>
  <si>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</si>
  <si>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</si>
  <si>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</si>
  <si>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</si>
  <si>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</si>
  <si>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</si>
  <si>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</si>
  <si>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</si>
  <si>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</si>
  <si>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</si>
  <si>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</si>
  <si>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</si>
  <si>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</si>
  <si>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</si>
  <si>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</si>
  <si>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</si>
  <si>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</si>
  <si>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</si>
  <si>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</si>
  <si>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</si>
  <si>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</si>
  <si>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</si>
  <si>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</si>
  <si>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</si>
  <si>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</si>
  <si>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</si>
  <si>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</si>
  <si>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</si>
  <si>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</si>
  <si>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</si>
  <si>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</si>
  <si>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</si>
  <si>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</si>
  <si>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</si>
  <si>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</si>
  <si>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</si>
  <si>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</si>
  <si>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</si>
  <si>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</si>
  <si>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</si>
  <si>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</si>
  <si>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</si>
  <si>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</si>
  <si>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</si>
  <si>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</si>
  <si>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</si>
  <si>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</si>
  <si>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</si>
  <si>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</si>
  <si>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</si>
  <si>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</si>
  <si>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</si>
  <si>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</si>
  <si>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</si>
  <si>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</si>
  <si>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</si>
  <si>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</si>
  <si>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</si>
  <si>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</si>
  <si>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</si>
  <si>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</si>
  <si>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</si>
  <si>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</si>
  <si>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</si>
  <si>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</si>
  <si>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</si>
  <si>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</si>
  <si>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</si>
  <si>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</si>
  <si>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</si>
  <si>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</si>
  <si>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</si>
  <si>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</si>
  <si>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</si>
  <si>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</si>
  <si>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</si>
  <si>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</si>
  <si>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</si>
  <si>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</si>
  <si>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</si>
  <si>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</si>
  <si>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</si>
  <si>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</si>
  <si>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</si>
  <si>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</si>
  <si>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</si>
  <si>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</si>
  <si>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</si>
  <si>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</si>
  <si>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</si>
  <si>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</si>
  <si>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</si>
  <si>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</si>
  <si>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</si>
  <si>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</si>
  <si>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</si>
  <si>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</si>
  <si>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</si>
  <si>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</si>
  <si>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</si>
  <si>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</si>
  <si>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</si>
  <si>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</si>
  <si>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</si>
  <si>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</si>
  <si>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</si>
  <si>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</si>
  <si>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</si>
  <si>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</si>
  <si>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</si>
  <si>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</si>
  <si>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</si>
  <si>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</si>
  <si>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</si>
  <si>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</si>
  <si>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</si>
  <si>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</si>
  <si>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</si>
  <si>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</si>
  <si>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</si>
  <si>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</si>
  <si>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</si>
  <si>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</si>
  <si>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</si>
  <si>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</si>
  <si>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</si>
  <si>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</si>
  <si>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</si>
  <si>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</si>
  <si>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</si>
  <si>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</si>
  <si>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</si>
  <si>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</si>
  <si>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</si>
  <si>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</si>
  <si>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</si>
  <si>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</si>
  <si>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</si>
  <si>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</si>
  <si>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</si>
  <si>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</si>
  <si>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</si>
  <si>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</si>
  <si>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</si>
  <si>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</si>
  <si>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</si>
  <si>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</si>
  <si>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</si>
  <si>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</si>
  <si>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</si>
  <si>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</si>
  <si>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</si>
  <si>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</si>
  <si>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</si>
  <si>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</si>
  <si>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</si>
  <si>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</si>
  <si>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</si>
  <si>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</si>
  <si>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</si>
  <si>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</si>
  <si>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</si>
  <si>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</si>
  <si>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</si>
  <si>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</si>
  <si>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</si>
  <si>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</si>
  <si>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</si>
  <si>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</si>
  <si>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</si>
  <si>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</si>
  <si>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</si>
  <si>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</si>
  <si>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</si>
  <si>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</si>
  <si>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</si>
  <si>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</si>
  <si>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</si>
  <si>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</si>
  <si>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</si>
  <si>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</si>
  <si>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</si>
  <si>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</si>
  <si>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</si>
  <si>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</si>
  <si>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</si>
  <si>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</si>
  <si>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</si>
  <si>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</si>
  <si>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</si>
  <si>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</si>
  <si>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</si>
  <si>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</si>
  <si>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</si>
  <si>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</si>
  <si>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</si>
  <si>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</si>
  <si>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</si>
  <si>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</si>
  <si>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</si>
  <si>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</si>
  <si>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</si>
  <si>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</si>
  <si>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</si>
  <si>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</si>
  <si>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</si>
  <si>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</si>
  <si>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</si>
  <si>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</si>
  <si>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</si>
  <si>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</si>
  <si>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</si>
  <si>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</si>
  <si>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</si>
  <si>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</si>
  <si>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</si>
  <si>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</si>
  <si>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</si>
  <si>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</si>
  <si>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</si>
  <si>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</si>
  <si>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</si>
  <si>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</si>
  <si>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</si>
  <si>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</si>
  <si>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</si>
  <si>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</si>
  <si>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</si>
  <si>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</si>
  <si>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</si>
  <si>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</si>
  <si>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</si>
  <si>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</si>
  <si>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</si>
  <si>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</si>
  <si>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</si>
  <si>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</si>
  <si>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</si>
  <si>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</si>
  <si>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</si>
  <si>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</si>
  <si>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</si>
  <si>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</si>
  <si>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</si>
  <si>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</si>
  <si>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</si>
  <si>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</si>
  <si>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</si>
  <si>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</si>
  <si>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</si>
  <si>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</si>
  <si>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</si>
  <si>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</si>
  <si>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</si>
  <si>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</si>
  <si>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</si>
  <si>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</si>
  <si>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</si>
  <si>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</si>
  <si>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</si>
  <si>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</si>
  <si>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</si>
  <si>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</si>
  <si>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</si>
  <si>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</si>
  <si>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</si>
  <si>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</si>
  <si>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</si>
  <si>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</si>
  <si>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</si>
  <si>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</si>
  <si>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</si>
  <si>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</si>
  <si>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</si>
  <si>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</si>
  <si>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</si>
  <si>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</si>
  <si>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</si>
  <si>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</si>
  <si>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</si>
  <si>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</si>
  <si>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</si>
  <si>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</si>
  <si>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</si>
  <si>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</si>
  <si>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</si>
  <si>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</si>
  <si>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</si>
  <si>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</si>
  <si>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</si>
  <si>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</si>
  <si>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</si>
  <si>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</si>
  <si>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</si>
  <si>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</si>
  <si>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</si>
  <si>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</si>
  <si>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</si>
  <si>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</si>
  <si>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</si>
  <si>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</si>
  <si>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</si>
  <si>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</si>
  <si>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</si>
  <si>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</si>
  <si>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</si>
  <si>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</si>
  <si>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</si>
  <si>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</si>
  <si>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</si>
  <si>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</si>
  <si>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</si>
  <si>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</si>
  <si>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</si>
  <si>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</si>
  <si>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</si>
  <si>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</si>
  <si>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</si>
  <si>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</si>
  <si>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</si>
  <si>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</si>
  <si>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</si>
  <si>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</si>
  <si>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</si>
  <si>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</si>
  <si>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</si>
  <si>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</si>
  <si>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</si>
  <si>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</si>
  <si>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</si>
  <si>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</si>
  <si>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</si>
  <si>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</si>
  <si>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</si>
  <si>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</si>
  <si>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</si>
  <si>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</si>
  <si>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</si>
  <si>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</si>
  <si>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</si>
  <si>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</si>
  <si>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</si>
  <si>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</si>
  <si>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</si>
  <si>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</si>
  <si>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</si>
  <si>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</si>
  <si>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</si>
  <si>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</si>
  <si>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</si>
  <si>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</si>
  <si>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</si>
  <si>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</si>
  <si>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</si>
  <si>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</si>
  <si>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</si>
  <si>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</si>
  <si>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</si>
  <si>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</si>
  <si>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</si>
  <si>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</si>
  <si>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</si>
  <si>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</si>
  <si>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</si>
  <si>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</si>
  <si>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</si>
  <si>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</si>
  <si>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</si>
  <si>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</si>
  <si>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</si>
  <si>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</si>
  <si>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</si>
  <si>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</si>
  <si>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</si>
  <si>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</si>
  <si>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</si>
  <si>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</si>
  <si>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</si>
  <si>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</si>
  <si>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</si>
  <si>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</si>
  <si>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</si>
  <si>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</si>
  <si>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</si>
  <si>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</si>
  <si>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</si>
  <si>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</si>
  <si>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</si>
  <si>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</si>
  <si>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</si>
  <si>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</si>
  <si>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</si>
  <si>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</si>
  <si>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</si>
  <si>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</si>
  <si>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</si>
  <si>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</si>
  <si>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</si>
  <si>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</si>
  <si>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</si>
  <si>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</si>
  <si>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</si>
  <si>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</si>
  <si>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</si>
  <si>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</si>
  <si>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</si>
  <si>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</si>
  <si>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</si>
  <si>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</si>
  <si>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</si>
  <si>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</si>
  <si>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</si>
  <si>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</si>
  <si>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</si>
  <si>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</si>
  <si>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</si>
  <si>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</si>
  <si>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</si>
  <si>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</si>
  <si>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</si>
  <si>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</si>
  <si>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</si>
  <si>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</si>
  <si>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</si>
  <si>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</si>
  <si>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</si>
  <si>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</si>
  <si>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</si>
  <si>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</si>
  <si>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</si>
  <si>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</si>
  <si>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</si>
  <si>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</si>
  <si>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</si>
  <si>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</si>
  <si>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</si>
  <si>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</si>
  <si>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</si>
  <si>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</si>
  <si>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</si>
  <si>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</si>
  <si>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</si>
  <si>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</si>
  <si>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</si>
  <si>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</si>
  <si>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</si>
  <si>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</si>
  <si>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</si>
  <si>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</si>
  <si>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</si>
  <si>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</si>
  <si>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</si>
  <si>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</si>
  <si>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</si>
  <si>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</si>
  <si>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</si>
  <si>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</si>
  <si>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</si>
  <si>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</si>
  <si>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</si>
  <si>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</si>
  <si>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</si>
  <si>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</si>
  <si>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</si>
  <si>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</si>
  <si>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</si>
  <si>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</si>
  <si>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</si>
  <si>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</si>
  <si>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</si>
  <si>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</si>
  <si>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</si>
  <si>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</si>
  <si>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</si>
  <si>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</si>
  <si>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</si>
  <si>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</si>
  <si>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</si>
  <si>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</si>
  <si>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</si>
  <si>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</si>
  <si>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</si>
  <si>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</si>
  <si>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</si>
  <si>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</si>
  <si>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</si>
  <si>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</si>
  <si>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</si>
  <si>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</si>
  <si>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</si>
  <si>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</si>
  <si>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</si>
  <si>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</si>
  <si>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</si>
  <si>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</si>
  <si>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</si>
  <si>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</si>
  <si>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</si>
  <si>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</si>
  <si>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</si>
  <si>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</si>
  <si>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</si>
  <si>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</si>
  <si>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</si>
  <si>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</si>
  <si>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</si>
  <si>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</si>
  <si>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</si>
  <si>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</si>
  <si>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</si>
  <si>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</si>
  <si>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</si>
  <si>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</si>
  <si>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</si>
  <si>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</si>
  <si>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</si>
  <si>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</si>
  <si>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</si>
  <si>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</si>
  <si>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</si>
  <si>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</si>
  <si>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</si>
  <si>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</si>
  <si>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</si>
  <si>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</si>
  <si>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</si>
  <si>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</si>
  <si>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</si>
  <si>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</si>
  <si>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</si>
  <si>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</si>
  <si>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</si>
  <si>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</si>
  <si>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</si>
  <si>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</si>
  <si>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</si>
  <si>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</si>
  <si>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</si>
  <si>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</si>
  <si>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</si>
  <si>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</si>
  <si>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</si>
  <si>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</si>
  <si>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</si>
  <si>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</si>
  <si>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</si>
  <si>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</si>
  <si>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</si>
  <si>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</si>
  <si>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</si>
  <si>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</si>
  <si>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</si>
  <si>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</si>
  <si>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</si>
  <si>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</si>
  <si>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</si>
  <si>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</si>
  <si>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</si>
  <si>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</si>
  <si>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</si>
  <si>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</si>
  <si>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</si>
  <si>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</si>
  <si>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</si>
  <si>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</si>
  <si>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</si>
  <si>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</si>
  <si>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</si>
  <si>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</si>
  <si>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</si>
  <si>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</si>
  <si>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</si>
  <si>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</si>
  <si>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</si>
  <si>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</si>
  <si>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</si>
  <si>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</si>
  <si>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</si>
  <si>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</si>
  <si>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</si>
  <si>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</si>
  <si>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</si>
  <si>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</si>
  <si>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</si>
  <si>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</si>
  <si>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</si>
  <si>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</si>
  <si>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</si>
  <si>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</si>
  <si>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</si>
  <si>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</si>
  <si>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</si>
  <si>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</si>
  <si>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</si>
  <si>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</si>
  <si>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</si>
  <si>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</si>
  <si>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</si>
  <si>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</si>
  <si>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</si>
  <si>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</si>
  <si>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</si>
  <si>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</si>
  <si>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</si>
  <si>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</si>
  <si>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</si>
  <si>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</si>
  <si>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</si>
  <si>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</si>
  <si>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</si>
  <si>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</si>
  <si>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</si>
  <si>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</si>
  <si>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</si>
  <si>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</si>
  <si>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</si>
  <si>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</si>
  <si>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</si>
  <si>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</si>
  <si>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</si>
  <si>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</si>
  <si>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</si>
  <si>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</si>
  <si>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</si>
  <si>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</si>
  <si>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</si>
  <si>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</si>
  <si>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</si>
  <si>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</si>
  <si>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</si>
  <si>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</si>
  <si>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</si>
  <si>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</si>
  <si>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</si>
  <si>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</si>
  <si>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</si>
  <si>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</si>
  <si>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</si>
  <si>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</si>
  <si>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</si>
  <si>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</si>
  <si>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</si>
  <si>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</si>
  <si>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</si>
  <si>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</si>
  <si>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</si>
  <si>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</si>
  <si>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</si>
  <si>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</si>
  <si>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</si>
  <si>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</si>
  <si>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</si>
  <si>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</si>
  <si>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</si>
  <si>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</si>
  <si>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</si>
  <si>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</si>
  <si>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</si>
  <si>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</si>
  <si>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</si>
  <si>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</si>
  <si>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</si>
  <si>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</si>
  <si>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</si>
  <si>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</si>
  <si>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</si>
  <si>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</si>
  <si>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</si>
  <si>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</si>
  <si>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</si>
  <si>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</si>
  <si>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</si>
  <si>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</si>
  <si>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</si>
  <si>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</si>
  <si>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</si>
  <si>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</si>
  <si>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</si>
  <si>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</si>
  <si>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</si>
  <si>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</si>
  <si>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</si>
  <si>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</si>
  <si>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</si>
  <si>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</si>
  <si>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</si>
  <si>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</si>
  <si>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</si>
  <si>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</si>
  <si>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</si>
  <si>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</si>
  <si>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</si>
  <si>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</si>
  <si>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</si>
  <si>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</si>
  <si>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</si>
  <si>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</si>
  <si>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</si>
  <si>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</si>
  <si>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</si>
  <si>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</si>
  <si>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</si>
  <si>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</si>
  <si>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</si>
  <si>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</si>
  <si>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</si>
  <si>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</si>
  <si>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</si>
  <si>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</si>
  <si>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</si>
  <si>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</si>
  <si>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</si>
  <si>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</si>
  <si>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</si>
  <si>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</si>
  <si>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</si>
  <si>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</si>
  <si>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</si>
  <si>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</si>
  <si>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</si>
  <si>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</si>
  <si>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</si>
  <si>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</si>
  <si>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</si>
  <si>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</si>
  <si>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</si>
  <si>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</si>
  <si>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</si>
  <si>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</si>
  <si>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</si>
  <si>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</si>
  <si>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</si>
  <si>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</si>
  <si>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</si>
  <si>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</si>
  <si>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</si>
  <si>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</si>
  <si>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</si>
  <si>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</si>
  <si>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</si>
  <si>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</si>
  <si>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</si>
  <si>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</si>
  <si>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</si>
  <si>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</si>
  <si>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</si>
  <si>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</si>
  <si>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</si>
  <si>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</si>
  <si>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</si>
  <si>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</si>
  <si>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</si>
  <si>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</si>
  <si>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</si>
  <si>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</si>
  <si>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</si>
  <si>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</si>
  <si>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</si>
  <si>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</si>
  <si>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</si>
  <si>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</si>
  <si>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</si>
  <si>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</si>
  <si>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</si>
  <si>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</si>
  <si>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</si>
  <si>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</si>
  <si>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</si>
  <si>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</si>
  <si>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</si>
  <si>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</si>
  <si>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</si>
  <si>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</si>
  <si>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</si>
  <si>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</si>
  <si>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</si>
  <si>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</si>
  <si>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</si>
  <si>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</si>
  <si>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</si>
  <si>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</si>
  <si>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</si>
  <si>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</si>
  <si>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</si>
  <si>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</si>
  <si>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</si>
  <si>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</si>
  <si>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</si>
  <si>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</si>
  <si>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</si>
  <si>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</si>
  <si>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</si>
  <si>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</si>
  <si>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</si>
  <si>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</si>
  <si>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</si>
  <si>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</si>
  <si>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</si>
  <si>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</si>
  <si>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</si>
  <si>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</si>
  <si>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</si>
  <si>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</si>
  <si>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</si>
  <si>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</si>
  <si>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</si>
  <si>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</si>
  <si>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</si>
  <si>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</si>
  <si>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</si>
  <si>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</si>
  <si>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</si>
  <si>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</si>
  <si>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</si>
  <si>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</si>
  <si>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</si>
  <si>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</si>
  <si>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</si>
  <si>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</si>
  <si>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</si>
  <si>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</si>
  <si>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</si>
  <si>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</si>
  <si>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</si>
  <si>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</si>
  <si>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</si>
  <si>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</si>
  <si>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</si>
  <si>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</si>
  <si>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</si>
  <si>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</si>
  <si>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</si>
  <si>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</si>
  <si>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</si>
  <si>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</si>
  <si>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</si>
  <si>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</si>
  <si>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</si>
  <si>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</si>
  <si>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</si>
  <si>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</si>
  <si>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</si>
  <si>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</si>
  <si>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</si>
  <si>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</si>
  <si>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</si>
  <si>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</si>
  <si>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</si>
  <si>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</si>
  <si>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</si>
  <si>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</si>
  <si>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</si>
  <si>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</si>
  <si>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</si>
  <si>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</si>
  <si>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</si>
  <si>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</si>
  <si>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</si>
  <si>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</si>
  <si>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</si>
  <si>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</si>
  <si>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</si>
  <si>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</si>
  <si>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</si>
  <si>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</si>
  <si>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</si>
  <si>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</si>
  <si>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</si>
  <si>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</si>
  <si>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</si>
  <si>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</si>
  <si>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</si>
  <si>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</si>
  <si>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</si>
  <si>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</si>
  <si>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</si>
  <si>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</si>
  <si>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</si>
  <si>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</si>
  <si>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</si>
  <si>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</si>
  <si>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</si>
  <si>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</si>
  <si>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</si>
  <si>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</si>
  <si>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</si>
  <si>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</si>
  <si>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</si>
  <si>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</si>
  <si>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</si>
  <si>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</si>
  <si>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</si>
  <si>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</si>
  <si>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</si>
  <si>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</si>
  <si>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</si>
  <si>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</si>
  <si>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</si>
  <si>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</si>
  <si>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</si>
  <si>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</si>
  <si>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</si>
  <si>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</si>
  <si>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</si>
  <si>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</si>
  <si>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</si>
  <si>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</si>
  <si>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</si>
  <si>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</si>
  <si>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</si>
  <si>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</si>
  <si>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</si>
  <si>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</si>
  <si>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</si>
  <si>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</si>
  <si>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</si>
  <si>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</si>
  <si>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</si>
  <si>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</si>
  <si>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</si>
  <si>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</si>
  <si>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</si>
  <si>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</si>
  <si>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</si>
  <si>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</si>
  <si>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</si>
  <si>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</si>
  <si>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</si>
  <si>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</si>
  <si>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</si>
  <si>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</si>
  <si>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</si>
  <si>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</si>
  <si>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</si>
  <si>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</si>
  <si>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</si>
  <si>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</si>
  <si>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</si>
  <si>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</si>
  <si>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</si>
  <si>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</si>
  <si>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</si>
  <si>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</si>
  <si>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</si>
  <si>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</si>
  <si>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</si>
  <si>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</si>
  <si>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</si>
  <si>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</si>
  <si>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</si>
  <si>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</si>
  <si>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</si>
  <si>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</si>
  <si>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</si>
  <si>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</si>
  <si>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</si>
  <si>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</si>
  <si>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</si>
  <si>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</si>
  <si>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</si>
  <si>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</si>
  <si>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</si>
  <si>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</si>
  <si>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</si>
  <si>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</si>
  <si>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</si>
  <si>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</si>
  <si>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</si>
  <si>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</si>
  <si>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</si>
  <si>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</si>
  <si>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</si>
  <si>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</si>
  <si>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</si>
  <si>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</si>
  <si>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</si>
  <si>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</si>
  <si>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</si>
  <si>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</si>
  <si>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</si>
  <si>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</si>
  <si>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</si>
  <si>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</si>
  <si>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</si>
  <si>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</si>
  <si>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</si>
  <si>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</si>
  <si>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</si>
  <si>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</si>
  <si>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</si>
  <si>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</si>
  <si>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</si>
  <si>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</si>
  <si>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</si>
  <si>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</si>
  <si>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</si>
  <si>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</si>
  <si>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</si>
  <si>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</si>
  <si>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</si>
  <si>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</si>
  <si>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</si>
  <si>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</si>
  <si>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</si>
  <si>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</si>
  <si>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</si>
  <si>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</si>
  <si>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</si>
  <si>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</si>
  <si>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</si>
  <si>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</si>
  <si>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</si>
  <si>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</si>
  <si>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</si>
  <si>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</si>
  <si>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</si>
  <si>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</si>
  <si>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</si>
  <si>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</si>
  <si>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</si>
  <si>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</si>
  <si>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</si>
  <si>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</si>
  <si>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</si>
  <si>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</si>
  <si>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</si>
  <si>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</si>
  <si>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</si>
  <si>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</si>
  <si>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</si>
  <si>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</si>
  <si>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</si>
  <si>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</si>
  <si>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</si>
  <si>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</si>
  <si>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</si>
  <si>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</si>
  <si>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</si>
  <si>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</si>
  <si>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</si>
  <si>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</si>
  <si>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</si>
  <si>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</si>
  <si>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</si>
  <si>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</si>
  <si>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</si>
  <si>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</si>
  <si>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</si>
  <si>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</si>
  <si>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</si>
  <si>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</si>
  <si>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</si>
  <si>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</si>
  <si>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</si>
  <si>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</si>
  <si>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</si>
  <si>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</si>
  <si>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</si>
  <si>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</si>
  <si>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</si>
  <si>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</si>
  <si>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</si>
  <si>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</si>
  <si>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</si>
  <si>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</si>
  <si>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</si>
  <si>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</si>
  <si>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</si>
  <si>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</si>
  <si>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</si>
  <si>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</si>
  <si>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</si>
  <si>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</si>
  <si>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</si>
  <si>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</si>
  <si>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</si>
  <si>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</si>
  <si>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</si>
  <si>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</si>
  <si>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</si>
  <si>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</si>
  <si>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</si>
  <si>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</si>
  <si>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</si>
  <si>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</si>
  <si>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</si>
  <si>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</si>
  <si>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</si>
  <si>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</si>
  <si>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</si>
  <si>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</si>
  <si>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</si>
  <si>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</si>
  <si>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</si>
  <si>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</si>
  <si>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</si>
  <si>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</si>
  <si>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</si>
  <si>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</si>
  <si>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</si>
  <si>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</si>
  <si>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</si>
  <si>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</si>
  <si>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</si>
  <si>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</si>
  <si>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</si>
  <si>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</si>
  <si>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</si>
  <si>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</si>
  <si>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</si>
  <si>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</si>
  <si>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</si>
  <si>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</si>
  <si>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</si>
  <si>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</si>
  <si>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</si>
  <si>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</si>
  <si>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</si>
  <si>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</si>
  <si>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</si>
  <si>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</si>
  <si>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</si>
  <si>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</si>
  <si>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</si>
  <si>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</si>
  <si>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</si>
  <si>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</si>
  <si>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</si>
  <si>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</si>
  <si>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</si>
  <si>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</si>
  <si>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</si>
  <si>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</si>
  <si>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</si>
  <si>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</si>
  <si>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</si>
  <si>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</si>
  <si>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</si>
  <si>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</si>
  <si>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</si>
  <si>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</si>
  <si>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</si>
  <si>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</si>
  <si>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</si>
  <si>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</si>
  <si>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</si>
  <si>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</si>
  <si>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</si>
  <si>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</si>
  <si>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</si>
  <si>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</si>
  <si>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</si>
  <si>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</si>
  <si>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</si>
  <si>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</si>
  <si>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</si>
  <si>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</si>
  <si>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</si>
  <si>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</si>
  <si>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</si>
  <si>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</si>
  <si>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</si>
  <si>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</si>
  <si>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</si>
  <si>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</si>
  <si>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</si>
  <si>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</si>
  <si>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</si>
  <si>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</si>
  <si>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</si>
  <si>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</si>
  <si>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</si>
  <si>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</si>
  <si>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</si>
  <si>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</si>
  <si>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</si>
  <si>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</si>
  <si>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</si>
  <si>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</si>
  <si>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</si>
  <si>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</si>
  <si>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</si>
  <si>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</si>
  <si>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</si>
  <si>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</si>
  <si>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</si>
  <si>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</si>
  <si>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</si>
  <si>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</si>
  <si>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</si>
  <si>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</si>
  <si>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</si>
  <si>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</si>
  <si>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</si>
  <si>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</si>
  <si>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</si>
  <si>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</si>
  <si>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</si>
  <si>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</si>
  <si>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</si>
  <si>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</si>
  <si>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</si>
  <si>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</si>
  <si>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</si>
  <si>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</si>
  <si>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</si>
  <si>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</si>
  <si>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</si>
  <si>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</si>
  <si>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</si>
  <si>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</si>
  <si>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</si>
  <si>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</si>
  <si>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</si>
  <si>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</si>
  <si>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</si>
  <si>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</si>
  <si>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</si>
  <si>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</si>
  <si>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</si>
  <si>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</si>
  <si>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</si>
  <si>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</si>
  <si>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</si>
  <si>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</si>
  <si>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</si>
  <si>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</si>
  <si>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</si>
  <si>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</si>
  <si>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</si>
  <si>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</si>
  <si>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</si>
  <si>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</si>
  <si>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</si>
  <si>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</si>
  <si>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</si>
  <si>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</si>
  <si>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</si>
  <si>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</si>
  <si>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</si>
  <si>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</si>
  <si>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</si>
  <si>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</si>
  <si>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</si>
  <si>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</si>
  <si>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</si>
  <si>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</si>
  <si>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</si>
  <si>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</si>
  <si>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</si>
  <si>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</si>
  <si>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</si>
  <si>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</si>
  <si>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</si>
  <si>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</si>
  <si>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</si>
  <si>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</si>
  <si>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</si>
  <si>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</si>
  <si>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</si>
  <si>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</si>
  <si>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</si>
  <si>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</si>
  <si>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</si>
  <si>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</si>
  <si>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</si>
  <si>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</si>
  <si>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</si>
  <si>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</si>
  <si>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</si>
  <si>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</si>
  <si>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</si>
  <si>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</si>
  <si>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</si>
  <si>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</si>
  <si>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</si>
  <si>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</si>
  <si>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</si>
  <si>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</si>
  <si>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</si>
  <si>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</si>
  <si>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</si>
  <si>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</si>
  <si>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</si>
  <si>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</si>
  <si>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</si>
  <si>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</si>
  <si>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</si>
  <si>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</si>
  <si>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</si>
  <si>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</si>
  <si>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</si>
  <si>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</si>
  <si>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</si>
  <si>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</si>
  <si>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</si>
  <si>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</si>
  <si>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</si>
  <si>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</si>
  <si>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</si>
  <si>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</si>
  <si>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</si>
  <si>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</si>
  <si>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</si>
  <si>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</si>
  <si>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</si>
  <si>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</si>
  <si>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</si>
  <si>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</si>
  <si>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</si>
  <si>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</si>
  <si>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</si>
  <si>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</si>
  <si>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</si>
  <si>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</si>
  <si>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</si>
  <si>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</si>
  <si>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</si>
  <si>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</si>
  <si>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</si>
  <si>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</si>
  <si>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</si>
  <si>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</si>
  <si>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</si>
  <si>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</si>
  <si>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</si>
  <si>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</si>
  <si>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</si>
  <si>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</si>
  <si>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</si>
  <si>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</si>
  <si>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</si>
  <si>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</si>
  <si>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</si>
  <si>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</si>
  <si>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</si>
  <si>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</si>
  <si>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</si>
  <si>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</si>
  <si>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</si>
  <si>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</si>
  <si>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</si>
  <si>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</si>
  <si>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</si>
  <si>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</si>
  <si>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</si>
  <si>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</si>
  <si>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</si>
  <si>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</si>
  <si>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</si>
  <si>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</si>
  <si>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</si>
  <si>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</si>
  <si>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</si>
  <si>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</si>
  <si>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</si>
  <si>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</si>
  <si>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</si>
  <si>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</si>
  <si>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</si>
  <si>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</si>
  <si>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</si>
  <si>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</si>
  <si>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</si>
  <si>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</si>
  <si>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</si>
  <si>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</si>
  <si>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</si>
  <si>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</si>
  <si>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</si>
  <si>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</si>
  <si>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</si>
  <si>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</si>
  <si>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</si>
  <si>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</si>
  <si>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</si>
  <si>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</si>
  <si>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</si>
  <si>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</si>
  <si>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</si>
  <si>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</si>
  <si>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</si>
  <si>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</si>
  <si>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</si>
  <si>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</si>
  <si>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</si>
  <si>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</si>
  <si>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</si>
  <si>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</si>
  <si>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</si>
  <si>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</si>
  <si>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</si>
  <si>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</si>
  <si>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</si>
  <si>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</si>
  <si>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</si>
  <si>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</si>
  <si>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</si>
  <si>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</si>
  <si>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</si>
  <si>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</si>
  <si>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</si>
  <si>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</si>
  <si>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</si>
  <si>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</si>
  <si>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</si>
  <si>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</si>
  <si>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</si>
  <si>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</si>
  <si>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</si>
  <si>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</si>
  <si>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</si>
  <si>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</si>
  <si>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</si>
  <si>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</si>
  <si>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</si>
  <si>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</si>
  <si>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</si>
  <si>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</si>
  <si>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</si>
  <si>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</si>
  <si>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</si>
  <si>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</si>
  <si>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</si>
  <si>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</si>
  <si>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</si>
  <si>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</si>
  <si>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</si>
  <si>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</si>
  <si>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</si>
  <si>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</si>
  <si>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</si>
  <si>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</si>
  <si>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</si>
  <si>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</si>
  <si>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</si>
  <si>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</si>
  <si>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</si>
  <si>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</si>
  <si>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</si>
  <si>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</si>
  <si>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</si>
  <si>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</si>
  <si>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</si>
  <si>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</si>
  <si>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</si>
  <si>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</si>
  <si>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</si>
  <si>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</si>
  <si>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</si>
  <si>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</si>
  <si>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</si>
  <si>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</si>
  <si>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</si>
  <si>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</si>
  <si>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</si>
  <si>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</si>
  <si>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</si>
  <si>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</si>
  <si>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</si>
  <si>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</si>
  <si>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</si>
  <si>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</si>
  <si>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</si>
  <si>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</si>
  <si>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</si>
  <si>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</si>
  <si>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</si>
  <si>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</si>
  <si>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</si>
  <si>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</si>
  <si>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</si>
  <si>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</si>
  <si>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</si>
  <si>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</si>
  <si>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</si>
  <si>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</si>
  <si>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</si>
  <si>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</si>
  <si>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</si>
  <si>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</si>
  <si>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</si>
  <si>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</si>
  <si>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</si>
  <si>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</si>
  <si>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</si>
  <si>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</si>
  <si>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</si>
  <si>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</si>
  <si>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</si>
  <si>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</si>
  <si>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</si>
  <si>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</si>
  <si>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</si>
  <si>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</si>
  <si>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</si>
  <si>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</si>
  <si>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</si>
  <si>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</si>
  <si>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</si>
  <si>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</si>
  <si>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</si>
  <si>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</si>
  <si>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</si>
  <si>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</si>
  <si>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</si>
  <si>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</si>
  <si>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</si>
  <si>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</si>
  <si>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</si>
  <si>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</si>
  <si>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</si>
  <si>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</si>
  <si>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</si>
  <si>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</si>
  <si>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</si>
  <si>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</si>
  <si>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</si>
  <si>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</si>
  <si>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</si>
  <si>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</si>
  <si>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</si>
  <si>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</si>
  <si>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</si>
  <si>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</si>
  <si>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</si>
  <si>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</si>
  <si>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</si>
  <si>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</si>
  <si>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</si>
  <si>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</si>
  <si>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</si>
  <si>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</si>
  <si>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</si>
  <si>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</si>
  <si>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</si>
  <si>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</si>
  <si>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</si>
  <si>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</si>
  <si>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</si>
  <si>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</si>
  <si>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</si>
  <si>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</si>
  <si>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</si>
  <si>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</si>
  <si>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</si>
  <si>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</si>
  <si>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</si>
  <si>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</si>
  <si>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</si>
  <si>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</si>
  <si>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</si>
  <si>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</si>
  <si>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</si>
  <si>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</si>
  <si>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</si>
  <si>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</si>
  <si>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</si>
  <si>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</si>
  <si>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</si>
  <si>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</si>
  <si>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</si>
  <si>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</si>
  <si>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</si>
  <si>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</si>
  <si>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</si>
  <si>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</si>
  <si>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</si>
  <si>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</si>
  <si>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</si>
  <si>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</si>
  <si>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</si>
  <si>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</si>
  <si>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</si>
  <si>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</si>
  <si>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</si>
  <si>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</si>
  <si>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</si>
  <si>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</si>
  <si>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</si>
  <si>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</si>
  <si>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</si>
  <si>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</si>
  <si>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</si>
  <si>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</si>
  <si>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</si>
  <si>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</si>
  <si>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</si>
  <si>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</si>
  <si>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</si>
  <si>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</si>
  <si>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</si>
  <si>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</si>
  <si>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</si>
  <si>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</si>
  <si>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</si>
  <si>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</si>
  <si>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</si>
  <si>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</si>
  <si>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</si>
  <si>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</si>
  <si>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</si>
  <si>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</si>
  <si>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</si>
  <si>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</si>
  <si>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</si>
  <si>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</si>
  <si>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</si>
  <si>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</si>
  <si>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</si>
  <si>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</si>
  <si>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</si>
  <si>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</si>
  <si>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</si>
  <si>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</si>
  <si>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</si>
  <si>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</si>
  <si>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</si>
  <si>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</si>
  <si>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</si>
  <si>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</si>
  <si>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</si>
  <si>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</si>
  <si>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</si>
  <si>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</si>
  <si>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</si>
  <si>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</si>
  <si>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</si>
  <si>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</si>
  <si>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</si>
  <si>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</si>
  <si>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</si>
  <si>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</si>
  <si>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</si>
  <si>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</si>
  <si>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</si>
  <si>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</si>
  <si>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</si>
  <si>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</si>
  <si>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</si>
  <si>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</si>
  <si>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</si>
  <si>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</si>
  <si>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</si>
  <si>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</si>
  <si>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</si>
  <si>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</si>
  <si>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</si>
  <si>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</si>
  <si>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</si>
  <si>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</si>
  <si>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</si>
  <si>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</si>
  <si>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</si>
  <si>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</si>
  <si>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</si>
  <si>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</si>
  <si>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</si>
  <si>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</si>
  <si>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</si>
  <si>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</si>
  <si>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</si>
  <si>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</si>
  <si>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</si>
  <si>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</si>
  <si>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</si>
  <si>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</si>
  <si>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</si>
  <si>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</si>
  <si>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</si>
  <si>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</si>
  <si>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</si>
  <si>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</si>
  <si>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</si>
  <si>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</si>
  <si>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</si>
  <si>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</si>
  <si>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</si>
  <si>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</si>
  <si>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</si>
  <si>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</si>
  <si>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</si>
  <si>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</si>
  <si>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</si>
  <si>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</si>
  <si>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</si>
  <si>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</si>
  <si>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</si>
  <si>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</si>
  <si>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</si>
  <si>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</si>
  <si>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</si>
  <si>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</si>
  <si>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</si>
  <si>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</si>
  <si>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</si>
  <si>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</si>
  <si>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</si>
  <si>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</si>
  <si>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</si>
  <si>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</si>
  <si>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</si>
  <si>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</si>
  <si>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</si>
  <si>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</si>
  <si>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</si>
  <si>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</si>
  <si>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</si>
  <si>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</si>
  <si>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</si>
  <si>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</si>
  <si>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</si>
  <si>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</si>
  <si>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</si>
  <si>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</si>
  <si>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</si>
  <si>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</si>
  <si>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</si>
  <si>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</si>
  <si>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</si>
  <si>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</si>
  <si>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</si>
  <si>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</si>
  <si>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</si>
  <si>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</si>
  <si>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</si>
  <si>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</si>
  <si>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</si>
  <si>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</si>
  <si>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</si>
  <si>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</si>
  <si>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</si>
  <si>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</si>
  <si>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</si>
  <si>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</si>
  <si>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</si>
  <si>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</si>
  <si>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</si>
  <si>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</si>
  <si>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</si>
  <si>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</si>
  <si>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</si>
  <si>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</si>
  <si>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</si>
  <si>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</si>
  <si>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</si>
  <si>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</si>
  <si>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</si>
  <si>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</si>
  <si>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</si>
  <si>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</si>
  <si>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</si>
  <si>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</si>
  <si>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</si>
  <si>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</si>
  <si>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</si>
  <si>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</si>
  <si>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</si>
  <si>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</si>
  <si>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</si>
  <si>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</si>
  <si>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</si>
  <si>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</si>
  <si>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</si>
  <si>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</si>
  <si>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</si>
  <si>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</si>
  <si>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</si>
  <si>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</si>
  <si>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</si>
  <si>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</si>
  <si>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</si>
  <si>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</si>
  <si>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</si>
  <si>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</si>
  <si>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</si>
  <si>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</si>
  <si>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</si>
  <si>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</si>
  <si>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</si>
  <si>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</si>
  <si>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</si>
  <si>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</si>
  <si>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</si>
  <si>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</si>
  <si>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</si>
  <si>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</si>
  <si>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</si>
  <si>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</si>
  <si>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</si>
  <si>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</si>
  <si>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</si>
  <si>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</si>
  <si>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</si>
  <si>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</si>
  <si>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</si>
  <si>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</si>
  <si>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</si>
  <si>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</si>
  <si>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</si>
  <si>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</si>
  <si>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</si>
  <si>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</si>
  <si>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</si>
  <si>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</si>
  <si>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</si>
  <si>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</si>
  <si>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</si>
  <si>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</si>
  <si>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</si>
  <si>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</si>
  <si>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</si>
  <si>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</si>
  <si>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</si>
  <si>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</si>
  <si>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</si>
  <si>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</si>
  <si>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</si>
  <si>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</si>
  <si>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</si>
  <si>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</si>
  <si>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</si>
  <si>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</si>
  <si>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</si>
  <si>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</si>
  <si>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</si>
  <si>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</si>
  <si>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</si>
  <si>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</si>
  <si>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</si>
  <si>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</si>
  <si>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</si>
  <si>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</si>
  <si>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</si>
  <si>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</si>
  <si>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</si>
  <si>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</si>
  <si>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</si>
  <si>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</si>
  <si>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</si>
  <si>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</si>
  <si>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</si>
  <si>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</si>
  <si>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</si>
  <si>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</si>
  <si>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</si>
  <si>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</si>
  <si>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</si>
  <si>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</si>
  <si>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</si>
  <si>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</si>
  <si>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</si>
  <si>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</si>
  <si>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</si>
  <si>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</si>
  <si>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</si>
  <si>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</si>
  <si>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</si>
  <si>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</si>
  <si>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</si>
  <si>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</si>
  <si>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</si>
  <si>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</si>
  <si>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</si>
  <si>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</si>
  <si>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</si>
  <si>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</si>
  <si>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</si>
  <si>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</si>
  <si>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</si>
  <si>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</si>
  <si>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</si>
  <si>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</si>
  <si>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</si>
  <si>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</si>
  <si>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</si>
  <si>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</si>
  <si>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</si>
  <si>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</si>
  <si>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</si>
  <si>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</si>
  <si>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</si>
  <si>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</si>
  <si>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</si>
  <si>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</si>
  <si>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</si>
  <si>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</si>
  <si>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</si>
  <si>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</si>
  <si>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</si>
  <si>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</si>
  <si>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</si>
  <si>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</si>
  <si>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</si>
  <si>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</si>
  <si>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</si>
  <si>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</si>
  <si>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</si>
  <si>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</si>
  <si>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</si>
  <si>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</si>
  <si>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</si>
  <si>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</si>
  <si>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</si>
  <si>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</si>
  <si>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</si>
  <si>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</si>
  <si>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</si>
  <si>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</si>
  <si>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</si>
  <si>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</si>
  <si>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</si>
  <si>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</si>
  <si>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</si>
  <si>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</si>
  <si>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</si>
  <si>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</si>
  <si>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</si>
  <si>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</si>
  <si>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</si>
  <si>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</si>
  <si>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</si>
  <si>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</si>
  <si>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</si>
  <si>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</si>
  <si>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</si>
  <si>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</si>
  <si>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</si>
  <si>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</si>
  <si>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</si>
  <si>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</si>
  <si>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</si>
  <si>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</si>
  <si>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</si>
  <si>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</si>
  <si>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</si>
  <si>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</si>
  <si>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</si>
  <si>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</si>
  <si>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</si>
  <si>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</si>
  <si>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</si>
  <si>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</si>
  <si>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</si>
  <si>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</si>
  <si>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</si>
  <si>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</si>
  <si>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</si>
  <si>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</si>
  <si>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</si>
  <si>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</si>
  <si>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</si>
  <si>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</si>
  <si>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</si>
  <si>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</si>
  <si>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</si>
  <si>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</si>
  <si>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</si>
  <si>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</si>
  <si>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</si>
  <si>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</si>
  <si>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</si>
  <si>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</si>
  <si>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</si>
  <si>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</si>
  <si>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</si>
  <si>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</si>
  <si>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</si>
  <si>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</si>
  <si>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</si>
  <si>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</si>
  <si>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</si>
  <si>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</si>
  <si>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</si>
  <si>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</si>
  <si>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</si>
  <si>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</si>
  <si>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</si>
  <si>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</si>
  <si>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</si>
  <si>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</si>
  <si>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</si>
  <si>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</si>
  <si>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</si>
  <si>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</si>
  <si>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</si>
  <si>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</si>
  <si>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</si>
  <si>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</si>
  <si>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</si>
  <si>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</si>
  <si>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</si>
  <si>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</si>
  <si>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</si>
  <si>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</si>
  <si>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</si>
  <si>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</si>
  <si>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</si>
  <si>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</si>
  <si>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</si>
  <si>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</si>
  <si>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</si>
  <si>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</si>
  <si>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</si>
  <si>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</si>
  <si>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</si>
  <si>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</si>
  <si>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</si>
  <si>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</si>
  <si>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</si>
  <si>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</si>
  <si>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</si>
  <si>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</si>
  <si>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</si>
  <si>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</si>
  <si>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</si>
  <si>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</si>
  <si>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</si>
  <si>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</si>
  <si>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</si>
  <si>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</si>
  <si>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</si>
  <si>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</si>
  <si>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</si>
  <si>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</si>
  <si>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</si>
  <si>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</si>
  <si>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</si>
  <si>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</si>
  <si>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</si>
  <si>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</si>
  <si>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</si>
  <si>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</si>
  <si>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</si>
  <si>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</si>
  <si>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</si>
  <si>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</si>
  <si>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</si>
  <si>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</si>
  <si>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</si>
  <si>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</si>
  <si>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</si>
  <si>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</si>
  <si>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</si>
  <si>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</si>
  <si>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</si>
  <si>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</si>
  <si>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</si>
  <si>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</si>
  <si>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</si>
  <si>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</si>
  <si>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</si>
  <si>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</si>
  <si>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</si>
  <si>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</si>
  <si>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</si>
  <si>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</si>
  <si>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</si>
  <si>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</si>
  <si>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</si>
  <si>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</si>
  <si>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</si>
  <si>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</si>
  <si>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</si>
  <si>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</si>
  <si>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</si>
  <si>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</si>
  <si>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</si>
  <si>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</si>
  <si>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</si>
  <si>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</si>
  <si>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</si>
  <si>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</si>
  <si>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</si>
  <si>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</si>
  <si>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</si>
  <si>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</si>
  <si>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</si>
  <si>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</si>
  <si>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</si>
  <si>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</si>
  <si>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</si>
  <si>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</si>
  <si>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</si>
  <si>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</si>
  <si>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</si>
  <si>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</si>
  <si>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</si>
  <si>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</si>
  <si>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</si>
  <si>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</si>
  <si>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</si>
  <si>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</si>
  <si>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</si>
  <si>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</si>
  <si>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</si>
  <si>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</si>
  <si>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</si>
  <si>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</si>
  <si>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</si>
  <si>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</si>
  <si>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</si>
  <si>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</si>
  <si>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</si>
  <si>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</si>
  <si>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</si>
  <si>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</si>
  <si>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</si>
  <si>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</si>
  <si>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</si>
  <si>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</si>
  <si>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</si>
  <si>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</si>
  <si>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</si>
  <si>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</si>
  <si>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</si>
  <si>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</si>
  <si>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</si>
  <si>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</si>
  <si>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</si>
  <si>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</si>
  <si>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</si>
  <si>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</si>
  <si>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</si>
  <si>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</si>
  <si>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</si>
  <si>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</si>
  <si>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</si>
  <si>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</si>
  <si>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</si>
  <si>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</si>
  <si>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</si>
  <si>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</si>
  <si>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</si>
  <si>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</si>
  <si>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</si>
  <si>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</si>
  <si>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</si>
  <si>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</si>
  <si>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</si>
  <si>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</si>
  <si>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</si>
  <si>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</si>
  <si>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</si>
  <si>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</si>
  <si>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</si>
  <si>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</si>
  <si>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</si>
  <si>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</si>
  <si>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</si>
  <si>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</si>
  <si>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</si>
  <si>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</si>
  <si>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</si>
  <si>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</si>
  <si>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</si>
  <si>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</si>
  <si>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</si>
  <si>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</si>
  <si>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</si>
  <si>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</si>
  <si>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</si>
  <si>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</si>
  <si>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</si>
  <si>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</si>
  <si>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</si>
  <si>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</si>
  <si>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</si>
  <si>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</si>
  <si>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</si>
  <si>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</si>
  <si>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</si>
  <si>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</si>
  <si>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</si>
  <si>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</si>
  <si>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</si>
  <si>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</si>
  <si>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</si>
  <si>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</si>
  <si>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</si>
  <si>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</si>
  <si>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</si>
  <si>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</si>
  <si>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</si>
  <si>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</si>
  <si>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</si>
  <si>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</si>
  <si>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</si>
  <si>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</si>
  <si>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</si>
  <si>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</si>
  <si>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</si>
  <si>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</si>
  <si>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</si>
  <si>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</si>
  <si>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</si>
  <si>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</si>
  <si>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</si>
  <si>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</si>
  <si>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</si>
  <si>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</si>
  <si>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</si>
  <si>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</si>
  <si>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</si>
  <si>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</si>
  <si>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</si>
  <si>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</si>
  <si>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</si>
  <si>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</si>
  <si>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</si>
  <si>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</si>
  <si>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</si>
  <si>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</si>
  <si>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</si>
  <si>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</si>
  <si>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</si>
  <si>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</si>
  <si>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</si>
  <si>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</si>
  <si>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</si>
  <si>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</si>
  <si>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</si>
  <si>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</si>
  <si>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</si>
  <si>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</si>
  <si>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</si>
  <si>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</si>
  <si>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</si>
  <si>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</si>
  <si>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</si>
  <si>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</si>
  <si>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</si>
  <si>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</si>
  <si>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</si>
  <si>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</si>
  <si>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</si>
  <si>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</si>
  <si>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</si>
  <si>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</si>
  <si>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</si>
  <si>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</si>
  <si>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</si>
  <si>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</si>
  <si>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</si>
  <si>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</si>
  <si>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</si>
  <si>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</si>
  <si>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</si>
  <si>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</si>
  <si>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</si>
  <si>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</si>
  <si>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</si>
  <si>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</si>
  <si>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</si>
  <si>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</si>
  <si>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</si>
  <si>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</si>
  <si>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</si>
  <si>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</si>
  <si>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</si>
  <si>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</si>
  <si>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</si>
  <si>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</si>
  <si>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</si>
  <si>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</si>
  <si>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</si>
  <si>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</si>
  <si>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</si>
  <si>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</si>
  <si>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</si>
  <si>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</si>
  <si>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</si>
  <si>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</si>
  <si>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</si>
  <si>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</si>
  <si>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</si>
  <si>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</si>
  <si>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</si>
  <si>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</si>
  <si>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</si>
  <si>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</si>
  <si>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</si>
  <si>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</si>
  <si>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</si>
  <si>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</si>
  <si>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</si>
  <si>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</si>
  <si>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</si>
  <si>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</si>
  <si>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</si>
  <si>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</si>
  <si>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</si>
  <si>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</si>
  <si>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</si>
  <si>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</si>
  <si>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</si>
  <si>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</si>
  <si>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</si>
  <si>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</si>
  <si>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</si>
  <si>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</si>
  <si>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</si>
  <si>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</si>
  <si>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</si>
  <si>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</si>
  <si>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</si>
  <si>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</si>
  <si>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</si>
  <si>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</si>
  <si>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</si>
  <si>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</si>
  <si>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</si>
  <si>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</si>
  <si>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</si>
  <si>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</si>
  <si>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</si>
  <si>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</si>
  <si>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</si>
  <si>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</si>
  <si>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</si>
  <si>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</si>
  <si>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</si>
  <si>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</si>
  <si>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</si>
  <si>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</si>
  <si>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</si>
  <si>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</si>
  <si>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</si>
  <si>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</si>
  <si>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</si>
  <si>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</si>
  <si>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</si>
  <si>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</si>
  <si>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</si>
  <si>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</si>
  <si>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</si>
  <si>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</si>
  <si>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</si>
  <si>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</si>
  <si>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</si>
  <si>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</si>
  <si>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</si>
  <si>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</si>
  <si>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</si>
  <si>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</si>
  <si>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</si>
  <si>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</si>
  <si>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</si>
  <si>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</si>
  <si>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</si>
  <si>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</si>
  <si>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</si>
  <si>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</si>
  <si>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</si>
  <si>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</si>
  <si>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</si>
  <si>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</si>
  <si>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</si>
  <si>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</si>
  <si>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</si>
  <si>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</si>
  <si>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</si>
  <si>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</si>
  <si>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</si>
  <si>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</si>
  <si>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</si>
  <si>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</si>
  <si>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</si>
  <si>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</si>
  <si>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</si>
  <si>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</si>
  <si>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</si>
  <si>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</si>
  <si>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</si>
  <si>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</si>
  <si>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</si>
  <si>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</si>
  <si>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</si>
  <si>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</si>
  <si>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</si>
  <si>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</si>
  <si>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</si>
  <si>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</si>
  <si>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</si>
  <si>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</si>
  <si>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</si>
  <si>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</si>
  <si>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</si>
  <si>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</si>
  <si>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</si>
  <si>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</si>
  <si>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</si>
  <si>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</si>
  <si>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</si>
  <si>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</si>
  <si>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</si>
  <si>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</si>
  <si>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</si>
  <si>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</si>
  <si>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</si>
  <si>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</si>
  <si>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</si>
  <si>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</si>
  <si>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</si>
  <si>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</si>
  <si>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</si>
  <si>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</si>
  <si>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</si>
  <si>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</si>
  <si>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</si>
  <si>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</si>
  <si>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</si>
  <si>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</si>
  <si>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</si>
  <si>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</si>
  <si>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</si>
  <si>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</si>
  <si>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</si>
  <si>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</si>
  <si>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</si>
  <si>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</si>
  <si>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</si>
  <si>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</si>
  <si>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</si>
  <si>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</si>
  <si>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</si>
  <si>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</si>
  <si>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</si>
  <si>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</si>
  <si>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</si>
  <si>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</si>
  <si>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</si>
  <si>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</si>
  <si>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</si>
  <si>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</si>
  <si>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</si>
  <si>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</si>
  <si>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</si>
  <si>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</si>
  <si>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</si>
  <si>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</si>
  <si>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</si>
  <si>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</si>
  <si>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</si>
  <si>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</si>
  <si>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</si>
  <si>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</si>
  <si>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</si>
  <si>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</si>
  <si>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</si>
  <si>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</si>
  <si>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</si>
  <si>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</si>
  <si>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</si>
  <si>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</si>
  <si>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</si>
  <si>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</si>
  <si>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</si>
  <si>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</si>
  <si>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</si>
  <si>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</si>
  <si>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</si>
  <si>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</si>
  <si>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</si>
  <si>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</si>
  <si>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</si>
  <si>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</si>
  <si>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</si>
  <si>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</si>
  <si>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</si>
  <si>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</si>
  <si>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</si>
  <si>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</si>
  <si>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</si>
  <si>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</si>
  <si>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</si>
  <si>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</si>
  <si>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</si>
  <si>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</si>
  <si>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</si>
  <si>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</si>
  <si>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</si>
  <si>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</si>
  <si>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</si>
  <si>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</si>
  <si>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</si>
  <si>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</si>
  <si>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</si>
  <si>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</si>
  <si>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</si>
  <si>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</si>
  <si>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</si>
  <si>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</si>
  <si>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</si>
  <si>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</si>
  <si>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</si>
  <si>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</si>
  <si>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</si>
  <si>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</si>
  <si>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</si>
  <si>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</si>
  <si>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</si>
  <si>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</si>
  <si>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</si>
  <si>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</si>
  <si>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</si>
  <si>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</si>
  <si>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</si>
  <si>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</si>
  <si>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</si>
  <si>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</si>
  <si>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</si>
  <si>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</si>
  <si>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</si>
  <si>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</si>
  <si>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</si>
  <si>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</si>
  <si>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</si>
  <si>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</si>
  <si>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</si>
  <si>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</si>
  <si>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</si>
  <si>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</si>
  <si>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</si>
  <si>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</si>
  <si>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</si>
  <si>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</si>
  <si>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</si>
  <si>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</si>
  <si>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</si>
  <si>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</si>
  <si>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</si>
  <si>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</si>
  <si>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</si>
  <si>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</si>
  <si>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</si>
  <si>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</si>
  <si>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</si>
  <si>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</si>
  <si>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</si>
  <si>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</si>
  <si>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</si>
  <si>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</si>
  <si>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</si>
  <si>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</si>
  <si>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</si>
  <si>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</si>
  <si>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</si>
  <si>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</si>
  <si>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</si>
  <si>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</si>
  <si>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</si>
  <si>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</si>
  <si>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</si>
  <si>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</si>
  <si>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</si>
  <si>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</si>
  <si>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</si>
  <si>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</si>
  <si>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</si>
  <si>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</si>
  <si>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</si>
  <si>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</si>
  <si>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</si>
  <si>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</si>
  <si>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</si>
  <si>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</si>
  <si>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</si>
  <si>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</si>
  <si>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</si>
  <si>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</si>
  <si>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</si>
  <si>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</si>
  <si>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</si>
  <si>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</si>
  <si>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</si>
  <si>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</si>
  <si>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</si>
  <si>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</si>
  <si>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</si>
  <si>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</si>
  <si>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</si>
  <si>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</si>
  <si>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</si>
  <si>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</si>
  <si>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</si>
  <si>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</si>
  <si>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</si>
  <si>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</si>
  <si>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</si>
  <si>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</si>
  <si>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</si>
  <si>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</si>
  <si>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</si>
  <si>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</si>
  <si>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</si>
  <si>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</si>
  <si>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</si>
  <si>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</si>
  <si>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</si>
  <si>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</si>
  <si>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</si>
  <si>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</si>
  <si>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</si>
  <si>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</si>
  <si>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</si>
  <si>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</si>
  <si>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</si>
  <si>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</si>
  <si>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</si>
  <si>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</si>
  <si>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</si>
  <si>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</si>
  <si>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</si>
  <si>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</si>
  <si>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</si>
  <si>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</si>
  <si>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</si>
  <si>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</si>
  <si>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</si>
  <si>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</si>
  <si>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</si>
  <si>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</si>
  <si>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</si>
  <si>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</si>
  <si>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</si>
  <si>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</si>
  <si>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</si>
  <si>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</si>
  <si>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</si>
  <si>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</si>
  <si>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</si>
  <si>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</si>
  <si>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</si>
  <si>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</si>
  <si>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</si>
  <si>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</si>
  <si>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</si>
  <si>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</si>
  <si>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</si>
  <si>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</si>
  <si>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</si>
  <si>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</si>
  <si>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</si>
  <si>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</si>
  <si>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</si>
  <si>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</si>
  <si>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</si>
  <si>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</si>
  <si>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</si>
  <si>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</si>
  <si>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</si>
  <si>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</si>
  <si>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</si>
  <si>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</si>
  <si>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</si>
  <si>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</si>
  <si>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</si>
  <si>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</si>
  <si>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</si>
  <si>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</si>
  <si>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</si>
  <si>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</si>
  <si>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</si>
  <si>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</si>
  <si>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</si>
  <si>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</si>
  <si>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</si>
  <si>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</si>
  <si>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</si>
  <si>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</si>
  <si>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</si>
  <si>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</si>
  <si>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</si>
  <si>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</si>
  <si>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</si>
  <si>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</si>
  <si>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</si>
  <si>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</si>
  <si>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</si>
  <si>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</si>
  <si>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</si>
  <si>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</si>
  <si>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</si>
  <si>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</si>
  <si>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</si>
  <si>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</si>
  <si>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</si>
  <si>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</si>
  <si>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</si>
  <si>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</si>
  <si>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</si>
  <si>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</si>
  <si>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</si>
  <si>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</si>
  <si>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</si>
  <si>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</si>
  <si>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</si>
  <si>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</si>
  <si>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</si>
  <si>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</si>
  <si>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</si>
  <si>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</si>
  <si>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</si>
  <si>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</si>
  <si>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</si>
  <si>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</si>
  <si>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</si>
  <si>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</si>
  <si>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</si>
  <si>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</si>
  <si>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</si>
  <si>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</si>
  <si>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</si>
  <si>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</si>
  <si>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</si>
  <si>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</si>
  <si>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</si>
  <si>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</si>
  <si>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</si>
  <si>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</si>
  <si>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</si>
  <si>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</si>
  <si>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</si>
  <si>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</si>
  <si>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</si>
  <si>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</si>
  <si>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</si>
  <si>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</si>
  <si>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</si>
  <si>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</si>
  <si>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</si>
  <si>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</si>
  <si>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</si>
  <si>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</si>
  <si>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</si>
  <si>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</si>
  <si>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</si>
  <si>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</si>
  <si>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</si>
  <si>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</si>
  <si>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</si>
  <si>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</si>
  <si>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</si>
  <si>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</si>
  <si>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</si>
  <si>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</si>
  <si>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</si>
  <si>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</si>
  <si>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</si>
  <si>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</si>
  <si>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</si>
  <si>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</si>
  <si>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</si>
  <si>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</si>
  <si>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</si>
  <si>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</si>
  <si>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</si>
  <si>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</si>
  <si>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</si>
  <si>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</si>
  <si>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</si>
  <si>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</si>
  <si>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</si>
  <si>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</si>
  <si>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</si>
  <si>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</si>
  <si>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</si>
  <si>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</si>
  <si>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</si>
  <si>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</si>
  <si>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</si>
  <si>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</si>
  <si>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</si>
  <si>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</si>
  <si>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PCM-20251128-00000101</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</si>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</sst>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326.19991782407305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45989.148343749999</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45989.148343749999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45989.148343749999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45989.148343749999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45989.148343749999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45989.148343749999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45989.148343749999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45989.148343749999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45989.148343749999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45989.148343749999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45989.148343749999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45989.148343749999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45989.148343749999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45989.148343749999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45989.148343749999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45989.148343749999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45989.148343749999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45989.148343749999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45989.148343749999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45989.148343749999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45989.148343749999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45989.148343749999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45989.148343749999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45989.148343749999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45989.148343749999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45989.148343749999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45989.148343749999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45989.148343749999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45989.148343749999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45989.148343749999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45989.148343749999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45989.148343749999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45989.148343749999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45989.148343749999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45989.148343749999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45989.148343749999</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45989.148343749999</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45989.148343749999</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45989.148343749999</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80602B1D-27B5-411E-88F2-E403E995BF5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164.14850578703772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4.7609247685177252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0.5075335648143664</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45989.148343749999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45989.148343749999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45989.148343749999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45989.148343749999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45989.148343749999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45989.148343749999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45989.148343749999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45989.148343749999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45989.148343749999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45989.148343749999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45989.148343749999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45989.148343749999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45989.148343749999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45989.148343749999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45989.148343749999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45989.148343749999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45989.148343749999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45989.148343749999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45989.148343749999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45989.148343749999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45989.148343749999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45989.148343749999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45989.148343749999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45989.148343749999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45989.148343749999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45989.148343749999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45989.148343749999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45989.148343749999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45989.148343749999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45989.148343749999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45989.148343749999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45989.148343749999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45989.148343749999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45989.148343749999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45989.148343749999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45989.148343749999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45989.148343749999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45989.148343749999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45989.148343749999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45989.148343749999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45989.148343749999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45989.148343749999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45989.148343749999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45989.148343749999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45989.148343749999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45989.148343749999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45989.148343749999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45989.148343749999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45989.148343749999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45989.148343749999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45989.148343749999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45989.148343749999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45989.148343749999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45989.148343749999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45989.148343749999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45989.148343749999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45989.148343749999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45989.148343749999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45989.148343749999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45989.148343749999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45989.148343749999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45989.148343749999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45989.148343749999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45989.148343749999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45989.148343749999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45989.148343749999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45989.148343749999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45989.148343749999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45989.148343749999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45989.148343749999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45989.148343749999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45989.148343749999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45989.148343749999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45989.148343749999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45989.148343749999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45989.148343749999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45989.148343749999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45989.148343749999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45989.148343749999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45989.148343749999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45989.148343749999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45989.148343749999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45989.148343749999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45989.148343749999</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45989.148343749999</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45989.148343749999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45989.148343749999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45989.148343749999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45989.148343749999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45989.148343749999</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45989.148343749999</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45989.148343749999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45989.148343749999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45989.148343749999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45989.148343749999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45989.148343749999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45989.148343749999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45989.148343749999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45989.148343749999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45989.148343749999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45989.148343749999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45989.148343749999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45989.148343749999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45989.148343749999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45989.148343749999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45989.148343749999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45989.148343749999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45989.148343749999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45989.148343749999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45989.148343749999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45989.148343749999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45989.148343749999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45989.148343749999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45989.148343749999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45989.148343749999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45989.148343749999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45989.148343749999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45989.148343749999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45989.148343749999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45989.148343749999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45989.148343749999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45989.148343749999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45989.148343749999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45989.148343749999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45989.148343749999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45989.148343749999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45989.148343749999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45989.148343749999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45989.148343749999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45989.148343749999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45989.148343749999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45989.148343749999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45989.148343749999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45989.148343749999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45989.148343749999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45989.148343749999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45989.148343749999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45989.148343749999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45989.148343749999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45989.148343749999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45989.148343749999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45989.148343749999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45989.148343749999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45989.148343749999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45989.148343749999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45989.148343749999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45989.148343749999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45989.148343749999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45989.148343749999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45989.148343749999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45989.148343749999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45989.148343749999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45989.148343749999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45989.148343749999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45989.148343749999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45989.148343749999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45989.148343749999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45989.148343749999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45989.148343749999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45989.148343749999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45989.148343749999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45989.148343749999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45989.148343749999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45989.148343749999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45989.148343749999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45989.148343749999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45989.148343749999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45989.148343749999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45989.148343749999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45989.148343749999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45989.148343749999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45989.148343749999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45989.148343749999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45989.148343749999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45989.148343749999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45989.148343749999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45989.148343749999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45989.148343749999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45989.148343749999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45989.148343749999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45989.148343749999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45989.148343749999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45989.148343749999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45989.148343749999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45989.148343749999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45989.148343749999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45989.148343749999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45989.148343749999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45989.148343749999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45989.148343749999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45989.148343749999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45989.148343749999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45989.148343749999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45989.148343749999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45989.148343749999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45989.148343749999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45989.148343749999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45989.148343749999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45989.148343749999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45989.148343749999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45989.148343749999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45989.148343749999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45989.148343749999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45989.148343749999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45989.148343749999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45989.148343749999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45989.148343749999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45989.148343749999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45989.148343749999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45989.148343749999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45989.148343749999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45989.148343749999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45989.148343749999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45989.148343749999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45989.148343749999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45989.148343749999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45989.148343749999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45989.148343749999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45989.148343749999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45989.148343749999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45989.148343749999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45989.148343749999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45989.148343749999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45989.148343749999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45989.148343749999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45989.148343749999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45989.148343749999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45989.148343749999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45989.148343749999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45989.148343749999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45989.148343749999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45989.148343749999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45989.148343749999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45989.148343749999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45989.148343749999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45989.148343749999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45989.148343749999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45989.148343749999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45989.148343749999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45989.148343749999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45989.148343749999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45989.148343749999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45989.148343749999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45989.148343749999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45989.148343749999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45989.148343749999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45989.148343749999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45989.148343749999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45989.148343749999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45989.148343749999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45989.148343749999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45989.148343749999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45989.148343749999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45989.148343749999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45989.148343749999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45989.148343749999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45989.148343749999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45989.148343749999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45989.148343749999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45989.148343749999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45989.148343749999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45989.148343749999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45989.148343749999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45989.148343749999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45989.148343749999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45989.148343749999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45989.148343749999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45989.148343749999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45989.148343749999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45989.148343749999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45989.148343749999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45989.148343749999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45989.148343749999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45989.148343749999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45989.148343749999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45989.148343749999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45989.148343749999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45989.148343749999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45989.148343749999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45989.148343749999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45989.148343749999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45989.148343749999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45989.148343749999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45989.148343749999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45989.148343749999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45989.148343749999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45989.148343749999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45989.148343749999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45989.148343749999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45989.148343749999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45989.148343749999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45989.148343749999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45989.148343749999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45989.148343749999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45989.148343749999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45989.148343749999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45989.148343749999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45989.148343749999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45989.148343749999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45989.148343749999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45989.148343749999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45989.148343749999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45989.148343749999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45989.148343749999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45989.148343749999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45989.148343749999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45989.148343749999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45989.148343749999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45989.148343749999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45989.148343749999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45989.148343749999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45989.148343749999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45989.148343749999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45989.148343749999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45989.148343749999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45989.148343749999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45989.148343749999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45989.148343749999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45989.148343749999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45989.148343749999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45989.148343749999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45989.148343749999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45989.148343749999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45989.148343749999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45989.148343749999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45989.148343749999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45989.148343749999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45989.148343749999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45989.148343749999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45989.148343749999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45989.148343749999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45989.148343749999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45989.148343749999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45989.148343749999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45989.148343749999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45989.148343749999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45989.148343749999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45989.148343749999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45989.148343749999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45989.148343749999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45989.148343749999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45989.148343749999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45989.148343749999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45989.148343749999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45989.148343749999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45989.148343749999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45989.148343749999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45989.148343749999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45989.148343749999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45989.148343749999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45989.148343749999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45989.148343749999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45989.148343749999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45989.148343749999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45989.148343749999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45989.148343749999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45989.148343749999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45989.148343749999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45989.148343749999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45989.148343749999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45989.148343749999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45989.148343749999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45989.148343749999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45989.148343749999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45989.148343749999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45989.148343749999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45989.148343749999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45989.148343749999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45989.148343749999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45989.148343749999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45989.148343749999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45989.148343749999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45989.148343749999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45989.148343749999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45989.148343749999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45989.148343749999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45989.148343749999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45989.148343749999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45989.148343749999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45989.148343749999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45989.148343749999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45989.148343749999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45989.148343749999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45989.148343749999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45989.148343749999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45989.148343749999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45989.148343749999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45989.148343749999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45989.148343749999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45989.148343749999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45989.148343749999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45989.148343749999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45989.148343749999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45989.148343749999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45989.148343749999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45989.148343749999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45989.148343749999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45989.148343749999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45989.148343749999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45989.148343749999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45989.148343749999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45989.148343749999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45989.148343749999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45989.148343749999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45989.148343749999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45989.148343749999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45989.148343749999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45989.148343749999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45989.148343749999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45989.148343749999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45989.148343749999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45989.148343749999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45989.148343749999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45989.148343749999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45989.148343749999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45989.148343749999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45989.148343749999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45989.148343749999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45989.148343749999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45989.148343749999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45989.148343749999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45989.148343749999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45989.148343749999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45989.148343749999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45989.148343749999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45989.148343749999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45989.148343749999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45989.148343749999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45989.148343749999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45989.148343749999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45989.148343749999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45989.148343749999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45989.148343749999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45989.148343749999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45989.148343749999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45989.148343749999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45989.148343749999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45989.148343749999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45989.148343749999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45989.148343749999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45989.148343749999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45989.148343749999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45989.148343749999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45989.148343749999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45989.148343749999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45989.148343749999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45989.148343749999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45989.148343749999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45989.148343749999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45989.148343749999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45989.148343749999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45989.148343749999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45989.148343749999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45989.148343749999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45989.148343749999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45989.148343749999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45989.148343749999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45989.148343749999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45989.148343749999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45989.148343749999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45989.148343749999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45989.148343749999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45989.148343749999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45989.148343749999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45989.148343749999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45989.148343749999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45989.148343749999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45989.148343749999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45989.148343749999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45989.148343749999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45989.148343749999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45989.148343749999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45989.148343749999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45989.148343749999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45989.148343749999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45989.148343749999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45989.148343749999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45989.148343749999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45989.148343749999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45989.148343749999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45989.148343749999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45989.148343749999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45989.148343749999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45989.148343749999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45989.148343749999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45989.148343749999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45989.148343749999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45989.148343749999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45989.148343749999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45989.148343749999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45989.148343749999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45989.148343749999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45989.148343749999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45989.148343749999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45989.148343749999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45989.148343749999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45989.148343749999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45989.148343749999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45989.148343749999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45989.148343749999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45989.148343749999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45989.148343749999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45989.148343749999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45989.148343749999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45989.148343749999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45989.148343749999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45989.148343749999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45989.148343749999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45989.148343749999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45989.148343749999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45989.148343749999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45989.148343749999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45989.148343749999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45989.148343749999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45989.148343749999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45989.148343749999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45989.148343749999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45989.148343749999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45989.148343749999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45989.148343749999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45989.148343749999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45989.148343749999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45989.148343749999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45989.148343749999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45989.148343749999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45989.148343749999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45989.148343749999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45989.148343749999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45989.148343749999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45989.148343749999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45989.148343749999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45989.148343749999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45989.148343749999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45989.148343749999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45989.148343749999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45989.148343749999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45989.148343749999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45989.148343749999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45989.148343749999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45989.148343749999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45989.148343749999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45989.148343749999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45989.148343749999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45989.148343749999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45989.148343749999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45989.148343749999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45989.148343749999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45989.148343749999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45989.148343749999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45989.148343749999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45989.148343749999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45989.148343749999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45989.148343749999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45989.148343749999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45989.148343749999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45989.148343749999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45989.148343749999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45989.148343749999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45989.148343749999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45989.148343749999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45989.148343749999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45989.148343749999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45989.148343749999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45989.148343749999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45989.148343749999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45989.148343749999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45989.148343749999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45989.148343749999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45989.148343749999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45989.148343749999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45989.148343749999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45989.148343749999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45989.148343749999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45989.148343749999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45989.148343749999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45989.148343749999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45989.148343749999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45989.148343749999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45989.148343749999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45989.148343749999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45989.148343749999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45989.148343749999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45989.148343749999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45989.148343749999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45989.148343749999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45989.148343749999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45989.148343749999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45989.148343749999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45989.148343749999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45989.148343749999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45989.148343749999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45989.148343749999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45989.148343749999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45989.148343749999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45989.148343749999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45989.148343749999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45989.148343749999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45989.148343749999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45989.148343749999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45989.148343749999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45989.148343749999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45989.148343749999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45989.148343749999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45989.148343749999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45989.148343749999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45989.148343749999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45989.148343749999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45989.148343749999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45989.148343749999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45989.148343749999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45989.148343749999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45989.148343749999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45989.148343749999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45989.148343749999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45989.148343749999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45989.148343749999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45989.148343749999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45989.148343749999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45989.148343749999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45989.148343749999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45989.148343749999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45989.148343749999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45989.148343749999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45989.148343749999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45989.148343749999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45989.148343749999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45989.148343749999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45989.148343749999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45989.148343749999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45989.148343749999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45989.148343749999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45989.148343749999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45989.148343749999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45989.148343749999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45989.148343749999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45989.148343749999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45989.148343749999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45989.148343749999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45989.148343749999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45989.148343749999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45989.148343749999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45989.148343749999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45989.148343749999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45989.148343749999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45989.148343749999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45989.148343749999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45989.148343749999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45989.148343749999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45989.148343749999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45989.148343749999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45989.148343749999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45989.148343749999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45989.148343749999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45989.148343749999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45989.148343749999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45989.148343749999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45989.148343749999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45989.148343749999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45989.148343749999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45989.148343749999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45989.148343749999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45989.148343749999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45989.148343749999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45989.148343749999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45989.148343749999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45989.148343749999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45989.148343749999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45989.148343749999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45989.148343749999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45989.148343749999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45989.148343749999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45989.148343749999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45989.148343749999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45989.148343749999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45989.148343749999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45989.148343749999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45989.148343749999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45989.148343749999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45989.148343749999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45989.148343749999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45989.148343749999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45989.148343749999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45989.148343749999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45989.148343749999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45989.148343749999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45989.148343749999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45989.148343749999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45989.148343749999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45989.148343749999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45989.148343749999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45989.148343749999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45989.148343749999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45989.148343749999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45989.148343749999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45989.148343749999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45989.148343749999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45989.148343749999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45989.148343749999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45989.148343749999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45989.148343749999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45989.148343749999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45989.148343749999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45989.148343749999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45989.148343749999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45989.148343749999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45989.148343749999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45989.148343749999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45989.148343749999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45989.148343749999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45989.148343749999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45989.148343749999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45989.148343749999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45989.148343749999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45989.148343749999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45989.148343749999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45989.148343749999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45989.148343749999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45989.148343749999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45989.148343749999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45989.148343749999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45989.148343749999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45989.148343749999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45989.148343749999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45989.148343749999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45989.148343749999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45989.148343749999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45989.148343749999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45989.148343749999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45989.148343749999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45989.148343749999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45989.148343749999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45989.148343749999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45989.148343749999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45989.148343749999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45989.148343749999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45989.148343749999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45989.148343749999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45989.148343749999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45989.148343749999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45989.148343749999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45989.148343749999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45989.148343749999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45989.148343749999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45989.148343749999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45989.148343749999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45989.148343749999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45989.148343749999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45989.148343749999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45989.148343749999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45989.148343749999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45989.148343749999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45989.148343749999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45989.148343749999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45989.148343749999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45989.148343749999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45989.148343749999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45989.148343749999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45989.148343749999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45989.148343749999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45989.148343749999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45989.148343749999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45989.148343749999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45989.148343749999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45989.148343749999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45989.148343749999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45989.148343749999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45989.148343749999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45989.148343749999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45989.148343749999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45989.148343749999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45989.148343749999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45989.148343749999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45989.148343749999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45989.148343749999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45989.148343749999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45989.148343749999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45989.148343749999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45989.148343749999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45989.148343749999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45989.148343749999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45989.148343749999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45989.148343749999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45989.148343749999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45989.148343749999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45989.148343749999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45989.148343749999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45989.148343749999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45989.148343749999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45989.148343749999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45989.148343749999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45989.148343749999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45989.148343749999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45989.148343749999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45989.148343749999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45989.148343749999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45989.148343749999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45989.148343749999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45989.148343749999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45989.148343749999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45989.148343749999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45989.148343749999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45989.148343749999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45989.148343749999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45989.148343749999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45989.148343749999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45989.148343749999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45989.148343749999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45989.148343749999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45989.148343749999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45989.148343749999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45989.148343749999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45989.148343749999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45989.148343749999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45989.148343749999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45989.148343749999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45989.148343749999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45989.148343749999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45989.148343749999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45989.148343749999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45989.148343749999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45989.148343749999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45989.148343749999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45989.148343749999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45989.148343749999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45989.148343749999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45989.148343749999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45989.148343749999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45989.148343749999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45989.148343749999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45989.148343749999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45989.148343749999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45989.148343749999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45989.148343749999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45989.148343749999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45989.148343749999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45989.148343749999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45989.148343749999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45989.148343749999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45989.148343749999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45989.148343749999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45989.148343749999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45989.148343749999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45989.148343749999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45989.148343749999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45989.148343749999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45989.148343749999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45989.148343749999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45989.148343749999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45989.148343749999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45989.148343749999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45989.148343749999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45989.148343749999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45989.148343749999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45989.148343749999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45989.148343749999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45989.148343749999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45989.148343749999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45989.148343749999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45989.148343749999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45989.148343749999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45989.148343749999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45989.148343749999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45989.148343749999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45989.148343749999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45989.148343749999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45989.148343749999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45989.148343749999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45989.148343749999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45989.148343749999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45989.148343749999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45989.148343749999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45989.148343749999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45989.148343749999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45989.148343749999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45989.148343749999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45989.148343749999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45989.148343749999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45989.148343749999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45989.148343749999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45989.148343749999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45989.148343749999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45989.148343749999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45989.148343749999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45989.148343749999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45989.148343749999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45989.148343749999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45989.148343749999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45989.148343749999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45989.148343749999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45989.148343749999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45989.148343749999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45989.148343749999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45989.148343749999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45989.148343749999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45989.148343749999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45989.148343749999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45989.148343749999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45989.148343749999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45989.148343749999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45989.148343749999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45989.148343749999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45989.148343749999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45989.148343749999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45989.148343749999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45989.148343749999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45989.148343749999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45989.148343749999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45989.148343749999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45989.148343749999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45989.148343749999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45989.148343749999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45989.148343749999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45989.148343749999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45989.148343749999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45989.148343749999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45989.148343749999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45989.148343749999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45989.148343749999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45989.148343749999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45989.148343749999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45989.148343749999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45989.148343749999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45989.148343749999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45989.148343749999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45989.148343749999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45989.148343749999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45989.148343749999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45989.148343749999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45989.148343749999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45989.148343749999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45989.148343749999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45989.148343749999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45989.148343749999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45989.148343749999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45989.148343749999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45989.148343749999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45989.148343749999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45989.148343749999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45989.148343749999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45989.148343749999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45989.148343749999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45989.148343749999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45989.148343749999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45989.148343749999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45989.148343749999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45989.148343749999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45989.148343749999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45989.148343749999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45989.148343749999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45989.148343749999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45989.148343749999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45989.148343749999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45989.148343749999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45989.148343749999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45989.148343749999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45989.148343749999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45989.148343749999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45989.148343749999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45989.148343749999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45989.148343749999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45989.148343749999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45989.148343749999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45989.148343749999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45989.148343749999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45989.148343749999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45989.148343749999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45989.148343749999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45989.148343749999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45989.148343749999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45989.148343749999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45989.148343749999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45989.148343749999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45989.148343749999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45989.148343749999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45989.148343749999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45989.148343749999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45989.148343749999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45989.148343749999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45989.148343749999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45989.148343749999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45989.148343749999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45989.148343749999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45989.148343749999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45989.148343749999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45989.148343749999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45989.148343749999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45989.148343749999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45989.148343749999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45989.148343749999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45989.148343749999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45989.148343749999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45989.148343749999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45989.148343749999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45989.148343749999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45989.148343749999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45989.148343749999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45989.148343749999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45989.148343749999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45989.148343749999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45989.148343749999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45989.148343749999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45989.148343749999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45989.148343749999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45989.148343749999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45989.148343749999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45989.148343749999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45989.148343749999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45989.148343749999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45989.148343749999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45989.148343749999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45989.148343749999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45989.148343749999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45989.148343749999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45989.148343749999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45989.148343749999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45989.148343749999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45989.148343749999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45989.148343749999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45989.148343749999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45989.148343749999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45989.148343749999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45989.148343749999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45989.148343749999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45989.148343749999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45989.148343749999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45989.148343749999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45989.148343749999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45989.148343749999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45989.148343749999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45989.148343749999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45989.148343749999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45989.148343749999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45989.148343749999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45989.148343749999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45989.148343749999</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285.66762615740299</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35058</v>
      </c>
      <c r="E3" s="91" t="s">
        <v>39021</v>
      </c>
      <c r="F3" s="92">
        <v>45989.136805555558</v>
      </c>
      <c r="G3" s="93">
        <f t="shared" ref="G3:G9" ca="1" si="0">IFERROR(NOW()-F3,"")</f>
        <v>1.1538194441527594E-2</v>
      </c>
      <c r="H3" s="92">
        <v>45989.130902777775</v>
      </c>
      <c r="I3" s="110" t="str">
        <f>IFERROR(VLOOKUP(D3,DB!A:F,6,0),"")</f>
        <v>Generator-SG</v>
      </c>
      <c r="J3" s="110" t="str">
        <f>IFERROR(VLOOKUP(D3,DB!A:G,7,0),"")</f>
        <v>Dead</v>
      </c>
      <c r="K3" s="94" t="s">
        <v>39116</v>
      </c>
      <c r="L3" s="88" t="str">
        <f>IFERROR(VLOOKUP(D3,DB!A:I,9,0),"")</f>
        <v>Latis</v>
      </c>
    </row>
    <row r="4" spans="1:16" ht="15" customHeight="1">
      <c r="A4" s="110"/>
      <c r="B4" s="110" t="str">
        <f>IFERROR(VLOOKUP(D4,DB!A:K,11,0),"")</f>
        <v/>
      </c>
      <c r="C4" s="90"/>
      <c r="D4" s="88"/>
      <c r="E4" s="91"/>
      <c r="F4" s="92"/>
      <c r="G4" s="93">
        <f t="shared" ca="1" si="0"/>
        <v>45989.148343749999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45989.148343749999</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45989.148343749999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45989.148343749999</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45989.148343749999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45989.148343749999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45989.148343749999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45989.148343749999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45989.148343749999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45989.148343749999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45989.148343749999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45989.148343749999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45989.148343749999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45989.148343749999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45989.148343749999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45989.148343749999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45989.148343749999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45989.148343749999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45989.148343749999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45989.148343749999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45989.148343749999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45989.148343749999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45989.148343749999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45989.148343749999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45989.148343749999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45989.148343749999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45989.148343749999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45989.148343749999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45989.148343749999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45989.148343749999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45989.148343749999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45989.148343749999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45989.148343749999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45989.148343749999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45989.148343749999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45989.148343749999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45989.148343749999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45989.148343749999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45989.148343749999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45989.148343749999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45989.148343749999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45989.148343749999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45989.148343749999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45989.148343749999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45989.148343749999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45989.148343749999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45989.148343749999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45989.148343749999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45989.148343749999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45989.148343749999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45989.148343749999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45989.148343749999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45989.148343749999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45989.148343749999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45989.148343749999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45989.148343749999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45989.148343749999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45989.148343749999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45989.148343749999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45989.148343749999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45989.148343749999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45989.148343749999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45989.148343749999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45989.148343749999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45989.148343749999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45989.148343749999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45989.148343749999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45989.148343749999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45989.148343749999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45989.148343749999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45989.148343749999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45989.148343749999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45989.148343749999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45989.148343749999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45989.148343749999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45989.148343749999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45989.148343749999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45989.148343749999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45989.148343749999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45989.148343749999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45989.148343749999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45989.148343749999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45989.148343749999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45989.148343749999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45989.148343749999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45989.148343749999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45989.148343749999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45989.148343749999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45989.148343749999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45989.148343749999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45989.148343749999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45989.148343749999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45989.148343749999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45989.148343749999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45989.148343749999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45989.148343749999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45989.148343749999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45989.148343749999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45989.148343749999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45989.148343749999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45989.148343749999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45989.148343749999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45989.148343749999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45989.148343749999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45989.148343749999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45989.148343749999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45989.148343749999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45989.148343749999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45989.148343749999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45989.148343749999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45989.148343749999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45989.148343749999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45989.148343749999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45989.148343749999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45989.148343749999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45989.148343749999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45989.148343749999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45989.148343749999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45989.148343749999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45989.148343749999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45989.148343749999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45989.148343749999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45989.148343749999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45989.148343749999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45989.148343749999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45989.148343749999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45989.148343749999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45989.148343749999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45989.148343749999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45989.148343749999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45989.148343749999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45989.148343749999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45989.148343749999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45989.148343749999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45989.148343749999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45989.148343749999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45989.148343749999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45989.148343749999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45989.148343749999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45989.148343749999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45989.148343749999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45989.148343749999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45989.148343749999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45989.148343749999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45989.148343749999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45989.148343749999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45989.148343749999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45989.148343749999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45989.148343749999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45989.148343749999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45989.148343749999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45989.148343749999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45989.148343749999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45989.148343749999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45989.148343749999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45989.148343749999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45989.148343749999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45989.148343749999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45989.148343749999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45989.148343749999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45989.148343749999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45989.148343749999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45989.148343749999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45989.148343749999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45989.148343749999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45989.148343749999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45989.148343749999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45989.148343749999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45989.148343749999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45989.148343749999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45989.148343749999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45989.148343749999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45989.148343749999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45989.148343749999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45989.148343749999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45989.148343749999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45989.148343749999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45989.148343749999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45989.148343749999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45989.148343749999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45989.148343749999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45989.148343749999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45989.148343749999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45989.148343749999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45989.148343749999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45989.148343749999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45989.148343749999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45989.148343749999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45989.148343749999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45989.148343749999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45989.148343749999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45989.148343749999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45989.148343749999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45989.148343749999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45989.148343749999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45989.148343749999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45989.148343749999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45989.148343749999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45989.148343749999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45989.148343749999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45989.148343749999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45989.148343749999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45989.148343749999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45989.148343749999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45989.148343749999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45989.148343749999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45989.148343749999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45989.148343749999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45989.148343749999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45989.148343749999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45989.148343749999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45989.148343749999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45989.148343749999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45989.148343749999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45989.148343749999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45989.148343749999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45989.148343749999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45989.148343749999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45989.148343749999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45989.148343749999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45989.148343749999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45989.148343749999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45989.148343749999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45989.148343749999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45989.148343749999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45989.148343749999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45989.148343749999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45989.148343749999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45989.148343749999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45989.148343749999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45989.148343749999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45989.148343749999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45989.148343749999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45989.148343749999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45989.148343749999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45989.148343749999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45989.148343749999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45989.148343749999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45989.148343749999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45989.148343749999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45989.148343749999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45989.148343749999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45989.148343749999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45989.148343749999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45989.148343749999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45989.148343749999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45989.148343749999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45989.148343749999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45989.148343749999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45989.148343749999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45989.148343749999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45989.148343749999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45989.148343749999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45989.148343749999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45989.148343749999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45989.148343749999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45989.148343749999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45989.148343749999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45989.148343749999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45989.148343749999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45989.148343749999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45989.148343749999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45989.148343749999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45989.148343749999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45989.148343749999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45989.148343749999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45989.148343749999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45989.148343749999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45989.148343749999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45989.148343749999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45989.148343749999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45989.148343749999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45989.148343749999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45989.148343749999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45989.148343749999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45989.148343749999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45989.148343749999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45989.148343749999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45989.148343749999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45989.148343749999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45989.148343749999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45989.148343749999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45989.148343749999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45989.148343749999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45989.148343749999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45989.148343749999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45989.148343749999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45989.148343749999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45989.148343749999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45989.148343749999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45989.148343749999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45989.148343749999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45989.148343749999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45989.148343749999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45989.148343749999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45989.148343749999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45989.148343749999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45989.148343749999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45989.148343749999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45989.148343749999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45989.148343749999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45989.148343749999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45989.148343749999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45989.148343749999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45989.148343749999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45989.148343749999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45989.148343749999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45989.148343749999</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14" sqref="D14"/>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97.316283564810874</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62.959466435182549</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40.48723263888678</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7.7750451388856163</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37"/>
      <c r="E6" s="37"/>
      <c r="F6" s="38"/>
      <c r="G6" s="143">
        <f t="shared" ref="G6:G16" ca="1" si="2">IFERROR(NOW()-F6,"")</f>
        <v>45989.148343749999</v>
      </c>
      <c r="H6" s="38"/>
      <c r="I6" s="37" t="str">
        <f>IFERROR(VLOOKUP(D6,DB!A:F,6,0),"")</f>
        <v/>
      </c>
      <c r="J6" s="37" t="str">
        <f>IFERROR(VLOOKUP(D6,DB!A:G,7,0),"")</f>
        <v/>
      </c>
      <c r="K6" s="37"/>
      <c r="L6" s="37" t="str">
        <f>IFERROR(VLOOKUP(D6,DB!A:I,9,0),"")</f>
        <v/>
      </c>
    </row>
    <row r="7" spans="1:13">
      <c r="A7" s="37"/>
      <c r="B7" s="37" t="str">
        <f>IFERROR(VLOOKUP(D7,DB!A:K,11,0),"")</f>
        <v/>
      </c>
      <c r="C7" s="37"/>
      <c r="D7" s="149"/>
      <c r="E7" s="37"/>
      <c r="F7" s="38"/>
      <c r="G7" s="143">
        <f t="shared" ca="1" si="2"/>
        <v>45989.148343749999</v>
      </c>
      <c r="H7" s="38"/>
      <c r="I7" s="37" t="str">
        <f>IFERROR(VLOOKUP(D7,DB!A:F,6,0),"")</f>
        <v/>
      </c>
      <c r="J7" s="37" t="str">
        <f>IFERROR(VLOOKUP(D7,DB!A:G,7,0),"")</f>
        <v/>
      </c>
      <c r="K7" s="37"/>
      <c r="L7" s="37" t="str">
        <f>IFERROR(VLOOKUP(D7,DB!A:I,9,0),"")</f>
        <v/>
      </c>
    </row>
    <row r="8" spans="1:13">
      <c r="A8" s="37"/>
      <c r="B8" s="37" t="str">
        <f>IFERROR(VLOOKUP(D8,DB!A:K,11,0),"")</f>
        <v/>
      </c>
      <c r="C8" s="37"/>
      <c r="D8" s="150"/>
      <c r="E8" s="37"/>
      <c r="F8" s="38"/>
      <c r="G8" s="143">
        <f t="shared" ca="1" si="2"/>
        <v>45989.148343749999</v>
      </c>
      <c r="H8" s="38"/>
      <c r="I8" s="37" t="str">
        <f>IFERROR(VLOOKUP(D8,DB!A:F,6,0),"")</f>
        <v/>
      </c>
      <c r="J8" s="37" t="str">
        <f>IFERROR(VLOOKUP(D8,DB!A:G,7,0),"")</f>
        <v/>
      </c>
      <c r="K8" s="37"/>
      <c r="L8" s="37" t="str">
        <f>IFERROR(VLOOKUP(D8,DB!A:I,9,0),"")</f>
        <v/>
      </c>
    </row>
    <row r="9" spans="1:13" ht="15.75">
      <c r="A9" s="37"/>
      <c r="B9" s="37" t="str">
        <f>IFERROR(VLOOKUP(D9,DB!A:K,11,0),"")</f>
        <v/>
      </c>
      <c r="C9" s="37"/>
      <c r="D9" s="148"/>
      <c r="E9" s="37"/>
      <c r="F9" s="38"/>
      <c r="G9" s="143">
        <f t="shared" ca="1" si="2"/>
        <v>45989.148343749999</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45989.148343749999</v>
      </c>
      <c r="H10" s="38"/>
      <c r="I10" s="37" t="str">
        <f>IFERROR(VLOOKUP(D10,DB!A:F,6,0),"")</f>
        <v/>
      </c>
      <c r="J10" s="37" t="str">
        <f>IFERROR(VLOOKUP(D10,DB!A:G,7,0),"")</f>
        <v/>
      </c>
      <c r="K10" s="37"/>
      <c r="L10" s="37" t="str">
        <f>IFERROR(VLOOKUP(D10,DB!A:I,9,0),"")</f>
        <v/>
      </c>
    </row>
    <row r="11" spans="1:13" ht="15.75">
      <c r="A11" s="37"/>
      <c r="B11" s="37" t="str">
        <f>IFERROR(VLOOKUP(D11,DB!A:K,11,0),"")</f>
        <v/>
      </c>
      <c r="C11" s="37"/>
      <c r="D11" s="148"/>
      <c r="E11" s="37"/>
      <c r="F11" s="38"/>
      <c r="G11" s="143">
        <f t="shared" ca="1" si="2"/>
        <v>45989.148343749999</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3">
        <f t="shared" ca="1" si="2"/>
        <v>45989.148343749999</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45989.148343749999</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45989.148343749999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45989.148343749999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45989.148343749999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45989.148343749999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45989.148343749999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45989.148343749999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45989.148343749999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45989.148343749999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45989.148343749999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45989.148343749999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45989.148343749999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45989.148343749999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45989.148343749999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45989.148343749999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45989.148343749999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45989.148343749999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45989.148343749999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45989.148343749999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45989.148343749999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45989.148343749999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45989.148343749999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45989.148343749999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45989.148343749999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45989.148343749999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45989.148343749999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45989.148343749999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45989.148343749999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45989.148343749999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45989.148343749999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45989.148343749999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45989.148343749999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45989.148343749999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45989.148343749999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45989.148343749999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45989.148343749999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45989.148343749999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ca="1">IFERROR(NOW()-F50,"")</f>
        <v>45989.148343749999</v>
      </c>
      <c r="H50" s="38"/>
      <c r="I50" s="37" t="str">
        <f>IFERROR(VLOOKUP(D50,DB!A:F,6,0),"")</f>
        <v/>
      </c>
      <c r="J50" s="37" t="str">
        <f>IFERROR(VLOOKUP(D50,DB!A:G,7,0),"")</f>
        <v/>
      </c>
      <c r="K50" s="37"/>
      <c r="L50" s="37"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3" t="str">
        <f>IFERROR(VLOOKUP(D2,DB!A:K,11,0),"")</f>
        <v>R6</v>
      </c>
      <c r="C2" s="124">
        <v>2</v>
      </c>
      <c r="D2" s="123" t="s">
        <v>39000</v>
      </c>
      <c r="E2" s="106" t="s">
        <v>39021</v>
      </c>
      <c r="F2" s="125"/>
      <c r="G2" s="72">
        <f ca="1">IFERROR(NOW()-F2,"-")</f>
        <v>45989.148343749999</v>
      </c>
      <c r="H2" s="125">
        <v>45989.027511574073</v>
      </c>
      <c r="I2" s="123" t="str">
        <f>IFERROR(VLOOKUP(D2,DB!A:F,6,0),"")</f>
        <v>Generator-SG</v>
      </c>
      <c r="J2" s="123" t="str">
        <f>IFERROR(VLOOKUP(D2,DB!A:G,7,0),"")</f>
        <v>Dead</v>
      </c>
      <c r="K2" s="126" t="s">
        <v>39126</v>
      </c>
      <c r="L2" s="127" t="str">
        <f>IFERROR(VLOOKUP(D2,DB!A:I,9,0),"")</f>
        <v>Latis</v>
      </c>
    </row>
    <row r="3" spans="1:16382" ht="31.5" customHeight="1">
      <c r="A3" s="122"/>
      <c r="B3" s="123" t="str">
        <f>IFERROR(VLOOKUP(D3,DB!A:K,11,0),"")</f>
        <v/>
      </c>
      <c r="C3" s="124"/>
      <c r="D3" s="123"/>
      <c r="E3" s="106"/>
      <c r="F3" s="125"/>
      <c r="G3" s="72">
        <f t="shared" ref="G3:G7" ca="1" si="0">IFERROR(NOW()-F3,"-")</f>
        <v>45989.148343749999</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45989.148343749999</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45989.148343749999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45989.148343749999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45989.148343749999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45989.148343749999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45989.148343749999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45989.148343749999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45989.148343749999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45989.148343749999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45989.148343749999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45989.148343749999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45989.148343749999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45989.148343749999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45989.148343749999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45989.148343749999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45989.148343749999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45989.148343749999</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45989.148343749999</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45989.148343749999</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45989.148343749999</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45989.148343749999</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2025-11-28T00:35:36Z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