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94" documentId="120_S{2AC9BD13-BADA-5192-A53E-5A8FF88502F6}" xr6:coauthVersionLast="47" xr6:coauthVersionMax="47" xr10:uidLastSave="{7EC5DC0A-0C9C-4CC8-B087-86D4A2576E0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<sst xmlns="http://schemas.openxmlformats.org/spreadsheetml/2006/main" count="180278" uniqueCount="39121">
  <si>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</si>
  <si>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</si>
  <si>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</si>
  <si>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</si>
  <si>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</si>
  <si>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</si>
  <si>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</si>
  <si>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</si>
  <si>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</si>
  <si>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</si>
  <si>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</si>
  <si>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</si>
  <si>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</si>
  <si>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</si>
  <si>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</si>
  <si>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</si>
  <si>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</si>
  <si>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</si>
  <si>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</si>
  <si>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</si>
  <si>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</si>
  <si>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</si>
  <si>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</si>
  <si>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</si>
  <si>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</si>
  <si>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</si>
  <si>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</si>
  <si>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</si>
  <si>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</si>
  <si>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</si>
  <si>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</si>
  <si>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</si>
  <si>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</si>
  <si>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</si>
  <si>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</si>
  <si>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</si>
  <si>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</si>
  <si>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</si>
  <si>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</si>
  <si>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</si>
  <si>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</si>
  <si>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</si>
  <si>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</si>
  <si>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</si>
  <si>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</si>
  <si>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</si>
  <si>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</si>
  <si>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</si>
  <si>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</si>
  <si>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</si>
  <si>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</si>
  <si>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</si>
  <si>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</si>
  <si>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</si>
  <si>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</si>
  <si>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</si>
  <si>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</si>
  <si>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</si>
  <si>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</si>
  <si>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</si>
  <si>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</si>
  <si>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</si>
  <si>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</si>
  <si>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</si>
  <si>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</si>
  <si>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</si>
  <si>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</si>
  <si>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</si>
  <si>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</si>
  <si>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</si>
  <si>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</si>
  <si>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</si>
  <si>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</si>
  <si>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</si>
  <si>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</si>
  <si>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</si>
  <si>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</si>
  <si>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</si>
  <si>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</si>
  <si>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</si>
  <si>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</si>
  <si>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</si>
  <si>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</si>
  <si>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</si>
  <si>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</si>
  <si>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</si>
  <si>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</si>
  <si>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</si>
  <si>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</si>
  <si>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</si>
  <si>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</si>
  <si>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</si>
  <si>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</si>
  <si>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</si>
  <si>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</si>
  <si>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</si>
  <si>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</si>
  <si>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</si>
  <si>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</si>
  <si>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</si>
  <si>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</si>
  <si>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</si>
  <si>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</si>
  <si>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</si>
  <si>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</si>
  <si>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</si>
  <si>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</si>
  <si>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</si>
  <si>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</si>
  <si>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</si>
  <si>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</si>
  <si>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</si>
  <si>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</si>
  <si>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</si>
  <si>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</si>
  <si>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</si>
  <si>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</si>
  <si>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</si>
  <si>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</si>
  <si>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</si>
  <si>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</si>
  <si>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</si>
  <si>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</si>
  <si>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</si>
  <si>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</si>
  <si>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</si>
  <si>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</si>
  <si>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</si>
  <si>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</si>
  <si>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</si>
  <si>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</si>
  <si>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</si>
  <si>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</si>
  <si>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</si>
  <si>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</si>
  <si>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</si>
  <si>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</si>
  <si>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</si>
  <si>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</si>
  <si>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</si>
  <si>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</si>
  <si>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</si>
  <si>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</si>
  <si>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</si>
  <si>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</si>
  <si>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</si>
  <si>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</si>
  <si>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</si>
  <si>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</si>
  <si>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</si>
  <si>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</si>
  <si>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</si>
  <si>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</si>
  <si>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</si>
  <si>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</si>
  <si>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</si>
  <si>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</si>
  <si>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</si>
  <si>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</si>
  <si>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</si>
  <si>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</si>
  <si>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</si>
  <si>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</si>
  <si>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</si>
  <si>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</si>
  <si>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</si>
  <si>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</si>
  <si>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</si>
  <si>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</si>
  <si>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</si>
  <si>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</si>
  <si>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</si>
  <si>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</si>
  <si>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</si>
  <si>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</si>
  <si>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</si>
  <si>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</si>
  <si>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</si>
  <si>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</si>
  <si>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</si>
  <si>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</si>
  <si>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</si>
  <si>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</si>
  <si>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</si>
  <si>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</si>
  <si>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</si>
  <si>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</si>
  <si>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</si>
  <si>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</si>
  <si>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</si>
  <si>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</si>
  <si>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</si>
  <si>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</si>
  <si>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</si>
  <si>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</si>
  <si>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</si>
  <si>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</si>
  <si>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</si>
  <si>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</si>
  <si>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</si>
  <si>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</si>
  <si>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</si>
  <si>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</si>
  <si>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</si>
  <si>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</si>
  <si>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</si>
  <si>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</si>
  <si>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</si>
  <si>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</si>
  <si>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</si>
  <si>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</si>
  <si>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</si>
  <si>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</si>
  <si>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</si>
  <si>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</si>
  <si>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</si>
  <si>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</si>
  <si>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</si>
  <si>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</si>
  <si>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</si>
  <si>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</si>
  <si>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</si>
  <si>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</si>
  <si>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</si>
  <si>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</si>
  <si>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</si>
  <si>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</si>
  <si>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</si>
  <si>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</si>
  <si>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</si>
  <si>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</si>
  <si>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</si>
  <si>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</si>
  <si>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</si>
  <si>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</si>
  <si>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</si>
  <si>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</si>
  <si>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</si>
  <si>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</si>
  <si>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</si>
  <si>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</si>
  <si>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</si>
  <si>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</si>
  <si>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</si>
  <si>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</si>
  <si>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</si>
  <si>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</si>
  <si>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</si>
  <si>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</si>
  <si>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</si>
  <si>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</si>
  <si>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</si>
  <si>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</si>
  <si>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</si>
  <si>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</si>
  <si>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</si>
  <si>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</si>
  <si>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</si>
  <si>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</si>
  <si>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</si>
  <si>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</si>
  <si>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</si>
  <si>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</si>
  <si>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</si>
  <si>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</si>
  <si>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</si>
  <si>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</si>
  <si>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</si>
  <si>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</si>
  <si>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</si>
  <si>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</si>
  <si>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</si>
  <si>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</si>
  <si>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</si>
  <si>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</si>
  <si>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</si>
  <si>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</si>
  <si>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</si>
  <si>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</si>
  <si>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</si>
  <si>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</si>
  <si>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</si>
  <si>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</si>
  <si>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</si>
  <si>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</si>
  <si>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</si>
  <si>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</si>
  <si>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</si>
  <si>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</si>
  <si>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</si>
  <si>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</si>
  <si>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</si>
  <si>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</si>
  <si>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</si>
  <si>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</si>
  <si>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</si>
  <si>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</si>
  <si>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</si>
  <si>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</si>
  <si>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</si>
  <si>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</si>
  <si>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</si>
  <si>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</si>
  <si>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</si>
  <si>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</si>
  <si>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</si>
  <si>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</si>
  <si>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</si>
  <si>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</si>
  <si>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</si>
  <si>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</si>
  <si>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</si>
  <si>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</si>
  <si>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</si>
  <si>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</si>
  <si>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</si>
  <si>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</si>
  <si>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</si>
  <si>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</si>
  <si>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</si>
  <si>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</si>
  <si>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</si>
  <si>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</si>
  <si>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</si>
  <si>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</si>
  <si>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</si>
  <si>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</si>
  <si>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</si>
  <si>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</si>
  <si>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</si>
  <si>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</si>
  <si>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</si>
  <si>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</si>
  <si>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</si>
  <si>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</si>
  <si>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</si>
  <si>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</si>
  <si>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</si>
  <si>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</si>
  <si>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</si>
  <si>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</si>
  <si>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</si>
  <si>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</si>
  <si>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</si>
  <si>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</si>
  <si>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</si>
  <si>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</si>
  <si>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</si>
  <si>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</si>
  <si>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</si>
  <si>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</si>
  <si>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</si>
  <si>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</si>
  <si>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</si>
  <si>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</si>
  <si>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</si>
  <si>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</si>
  <si>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</si>
  <si>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</si>
  <si>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</si>
  <si>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</si>
  <si>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</si>
  <si>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</si>
  <si>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</si>
  <si>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</si>
  <si>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</si>
  <si>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</si>
  <si>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</si>
  <si>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</si>
  <si>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</si>
  <si>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</si>
  <si>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</si>
  <si>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</si>
  <si>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</si>
  <si>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</si>
  <si>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</si>
  <si>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</si>
  <si>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</si>
  <si>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</si>
  <si>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</si>
  <si>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</si>
  <si>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</si>
  <si>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</si>
  <si>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</si>
  <si>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</si>
  <si>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</si>
  <si>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</si>
  <si>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</si>
  <si>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</si>
  <si>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</si>
  <si>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</si>
  <si>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</si>
  <si>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</si>
  <si>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</si>
  <si>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</si>
  <si>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</si>
  <si>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</si>
  <si>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</si>
  <si>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</si>
  <si>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</si>
  <si>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</si>
  <si>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</si>
  <si>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</si>
  <si>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</si>
  <si>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</si>
  <si>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</si>
  <si>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</si>
  <si>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</si>
  <si>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</si>
  <si>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</si>
  <si>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</si>
  <si>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</si>
  <si>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</si>
  <si>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</si>
  <si>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</si>
  <si>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</si>
  <si>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</si>
  <si>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</si>
  <si>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</si>
  <si>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</si>
  <si>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</si>
  <si>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</si>
  <si>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</si>
  <si>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</si>
  <si>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</si>
  <si>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</si>
  <si>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</si>
  <si>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</si>
  <si>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</si>
  <si>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</si>
  <si>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</si>
  <si>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</si>
  <si>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</si>
  <si>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</si>
  <si>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</si>
  <si>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</si>
  <si>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</si>
  <si>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</si>
  <si>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</si>
  <si>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</si>
  <si>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</si>
  <si>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</si>
  <si>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</si>
  <si>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</si>
  <si>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</si>
  <si>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</si>
  <si>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</si>
  <si>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</si>
  <si>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</si>
  <si>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</si>
  <si>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</si>
  <si>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</si>
  <si>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</si>
  <si>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</si>
  <si>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</si>
  <si>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</si>
  <si>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</si>
  <si>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</si>
  <si>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</si>
  <si>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</si>
  <si>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</si>
  <si>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</si>
  <si>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</si>
  <si>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</si>
  <si>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</si>
  <si>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</si>
  <si>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</si>
  <si>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</si>
  <si>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</si>
  <si>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</si>
  <si>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</si>
  <si>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</si>
  <si>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</si>
  <si>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</si>
  <si>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</si>
  <si>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</si>
  <si>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</si>
  <si>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</si>
  <si>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</si>
  <si>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</si>
  <si>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</si>
  <si>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</si>
  <si>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</si>
  <si>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</si>
  <si>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</si>
  <si>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</si>
  <si>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</si>
  <si>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</si>
  <si>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</si>
  <si>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</si>
  <si>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</si>
  <si>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</si>
  <si>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</si>
  <si>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</si>
  <si>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</si>
  <si>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</si>
  <si>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</si>
  <si>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</si>
  <si>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</si>
  <si>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</si>
  <si>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</si>
  <si>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</si>
  <si>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</si>
  <si>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</si>
  <si>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</si>
  <si>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</si>
  <si>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</si>
  <si>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</si>
  <si>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</si>
  <si>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</si>
  <si>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</si>
  <si>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</si>
  <si>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</si>
  <si>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</si>
  <si>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</si>
  <si>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</si>
  <si>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</si>
  <si>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</si>
  <si>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</si>
  <si>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</si>
  <si>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</si>
  <si>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</si>
  <si>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</si>
  <si>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</si>
  <si>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</si>
  <si>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</si>
  <si>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</si>
  <si>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</si>
  <si>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</si>
  <si>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</si>
  <si>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</si>
  <si>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</si>
  <si>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</si>
  <si>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</si>
  <si>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</si>
  <si>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</si>
  <si>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</si>
  <si>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</si>
  <si>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</si>
  <si>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</si>
  <si>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</si>
  <si>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</si>
  <si>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</si>
  <si>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</si>
  <si>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</si>
  <si>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</si>
  <si>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</si>
  <si>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</si>
  <si>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</si>
  <si>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</si>
  <si>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</si>
  <si>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</si>
  <si>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</si>
  <si>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</si>
  <si>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</si>
  <si>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</si>
  <si>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</si>
  <si>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</si>
  <si>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</si>
  <si>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</si>
  <si>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</si>
  <si>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</si>
  <si>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</si>
  <si>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</si>
  <si>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</si>
  <si>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</si>
  <si>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</si>
  <si>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</si>
  <si>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</si>
  <si>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</si>
  <si>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</si>
  <si>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</si>
  <si>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</si>
  <si>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</si>
  <si>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</si>
  <si>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</si>
  <si>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</si>
  <si>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</si>
  <si>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</si>
  <si>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</si>
  <si>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</si>
  <si>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</si>
  <si>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</si>
  <si>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</si>
  <si>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</si>
  <si>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</si>
  <si>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</si>
  <si>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</si>
  <si>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</si>
  <si>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</si>
  <si>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</si>
  <si>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</si>
  <si>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</si>
  <si>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</si>
  <si>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</si>
  <si>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</si>
  <si>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</si>
  <si>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</si>
  <si>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</si>
  <si>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</si>
  <si>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</si>
  <si>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</si>
  <si>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</si>
  <si>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</si>
  <si>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</si>
  <si>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</si>
  <si>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</si>
  <si>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</si>
  <si>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</si>
  <si>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</si>
  <si>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</si>
  <si>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</si>
  <si>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</si>
  <si>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</si>
  <si>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</si>
  <si>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</si>
  <si>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</si>
  <si>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</si>
  <si>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</si>
  <si>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</si>
  <si>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</si>
  <si>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</si>
  <si>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</si>
  <si>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</si>
  <si>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</si>
  <si>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</si>
  <si>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</si>
  <si>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</si>
  <si>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</si>
  <si>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</si>
  <si>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</si>
  <si>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</si>
  <si>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</si>
  <si>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</si>
  <si>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</si>
  <si>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</si>
  <si>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</si>
  <si>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</si>
  <si>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</si>
  <si>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</si>
  <si>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</si>
  <si>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</si>
  <si>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</si>
  <si>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</si>
  <si>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</si>
  <si>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</si>
  <si>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</si>
  <si>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</si>
  <si>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</si>
  <si>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</si>
  <si>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</si>
  <si>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</si>
  <si>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</si>
  <si>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</si>
  <si>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</si>
  <si>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</si>
  <si>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</si>
  <si>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</si>
  <si>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</si>
  <si>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</si>
  <si>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</si>
  <si>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</si>
  <si>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</si>
  <si>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</si>
  <si>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</si>
  <si>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</si>
  <si>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</si>
  <si>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</si>
  <si>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</si>
  <si>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</si>
  <si>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</si>
  <si>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</si>
  <si>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</si>
  <si>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</si>
  <si>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</si>
  <si>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</si>
  <si>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</si>
  <si>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</si>
  <si>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</si>
  <si>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</si>
  <si>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</si>
  <si>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</si>
  <si>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</si>
  <si>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</si>
  <si>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</si>
  <si>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</si>
  <si>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</si>
  <si>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</si>
  <si>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</si>
  <si>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</si>
  <si>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</si>
  <si>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</si>
  <si>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</si>
  <si>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</si>
  <si>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</si>
  <si>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</si>
  <si>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</si>
  <si>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</si>
  <si>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</si>
  <si>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</si>
  <si>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</si>
  <si>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</si>
  <si>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</si>
  <si>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</si>
  <si>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</si>
  <si>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</si>
  <si>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</si>
  <si>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</si>
  <si>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</si>
  <si>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</si>
  <si>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</si>
  <si>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</si>
  <si>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</si>
  <si>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</si>
  <si>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</si>
  <si>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</si>
  <si>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</si>
  <si>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</si>
  <si>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</si>
  <si>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</si>
  <si>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</si>
  <si>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</si>
  <si>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</si>
  <si>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</si>
  <si>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</si>
  <si>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</si>
  <si>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</si>
  <si>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</si>
  <si>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</si>
  <si>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</si>
  <si>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</si>
  <si>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</si>
  <si>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</si>
  <si>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</si>
  <si>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</si>
  <si>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</si>
  <si>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</si>
  <si>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</si>
  <si>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</si>
  <si>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</si>
  <si>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</si>
  <si>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</si>
  <si>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</si>
  <si>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</si>
  <si>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</si>
  <si>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</si>
  <si>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</si>
  <si>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</si>
  <si>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</si>
  <si>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</si>
  <si>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</si>
  <si>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</si>
  <si>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</si>
  <si>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</si>
  <si>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</si>
  <si>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</si>
  <si>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</si>
  <si>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</si>
  <si>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</si>
  <si>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</si>
  <si>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</si>
  <si>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</si>
  <si>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</si>
  <si>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</si>
  <si>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</si>
  <si>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</si>
  <si>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</si>
  <si>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</si>
  <si>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</si>
  <si>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</si>
  <si>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</si>
  <si>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</si>
  <si>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</si>
  <si>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</si>
  <si>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</si>
  <si>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</si>
  <si>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</si>
  <si>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</si>
  <si>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</si>
  <si>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</si>
  <si>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</si>
  <si>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</si>
  <si>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</si>
  <si>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</si>
  <si>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</si>
  <si>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</si>
  <si>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</si>
  <si>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</si>
  <si>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</si>
  <si>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</si>
  <si>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</si>
  <si>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</si>
  <si>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</si>
  <si>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</si>
  <si>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</si>
  <si>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</si>
  <si>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</si>
  <si>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</si>
  <si>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</si>
  <si>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</si>
  <si>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</si>
  <si>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</si>
  <si>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</si>
  <si>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</si>
  <si>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</si>
  <si>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</si>
  <si>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</si>
  <si>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</si>
  <si>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</si>
  <si>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</si>
  <si>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</si>
  <si>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</si>
  <si>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</si>
  <si>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</si>
  <si>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</si>
  <si>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</si>
  <si>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</si>
  <si>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</si>
  <si>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</si>
  <si>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</si>
  <si>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</si>
  <si>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</si>
  <si>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</si>
  <si>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</si>
  <si>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</si>
  <si>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</si>
  <si>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</si>
  <si>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</si>
  <si>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</si>
  <si>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</si>
  <si>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</si>
  <si>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</si>
  <si>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</si>
  <si>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</si>
  <si>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</si>
  <si>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</si>
  <si>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</si>
  <si>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</si>
  <si>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</si>
  <si>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</si>
  <si>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</si>
  <si>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</si>
  <si>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</si>
  <si>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</si>
  <si>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</si>
  <si>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</si>
  <si>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</si>
  <si>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</si>
  <si>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</si>
  <si>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</si>
  <si>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</si>
  <si>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</si>
  <si>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</si>
  <si>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</si>
  <si>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</si>
  <si>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</si>
  <si>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</si>
  <si>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</si>
  <si>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</si>
  <si>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</si>
  <si>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</si>
  <si>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</si>
  <si>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</si>
  <si>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</si>
  <si>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</si>
  <si>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</si>
  <si>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</si>
  <si>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</si>
  <si>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</si>
  <si>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</si>
  <si>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</si>
  <si>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</si>
  <si>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</si>
  <si>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</si>
  <si>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</si>
  <si>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</si>
  <si>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</si>
  <si>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</si>
  <si>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</si>
  <si>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</si>
  <si>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</si>
  <si>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</si>
  <si>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</si>
  <si>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</si>
  <si>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</si>
  <si>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</si>
  <si>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</si>
  <si>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</si>
  <si>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</si>
  <si>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</si>
  <si>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</si>
  <si>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</si>
  <si>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</si>
  <si>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</si>
  <si>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</si>
  <si>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</si>
  <si>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</si>
  <si>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</si>
  <si>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</si>
  <si>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</si>
  <si>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</si>
  <si>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</si>
  <si>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</si>
  <si>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</si>
  <si>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</si>
  <si>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</si>
  <si>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</si>
  <si>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</si>
  <si>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</si>
  <si>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</si>
  <si>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</si>
  <si>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</si>
  <si>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</si>
  <si>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</si>
  <si>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</si>
  <si>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</si>
  <si>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</si>
  <si>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</si>
  <si>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</si>
  <si>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</si>
  <si>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</si>
  <si>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</si>
  <si>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</si>
  <si>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</si>
  <si>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</si>
  <si>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</si>
  <si>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</si>
  <si>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</si>
  <si>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</si>
  <si>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</si>
  <si>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</si>
  <si>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</si>
  <si>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</si>
  <si>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</si>
  <si>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</si>
  <si>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</si>
  <si>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</si>
  <si>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</si>
  <si>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</si>
  <si>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</si>
  <si>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</si>
  <si>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</si>
  <si>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</si>
  <si>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</si>
  <si>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</si>
  <si>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</si>
  <si>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</si>
  <si>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</si>
  <si>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</si>
  <si>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</si>
  <si>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</si>
  <si>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</si>
  <si>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</si>
  <si>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</si>
  <si>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</si>
  <si>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</si>
  <si>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</si>
  <si>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</si>
  <si>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</si>
  <si>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</si>
  <si>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</si>
  <si>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</si>
  <si>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</si>
  <si>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</si>
  <si>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</si>
  <si>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</si>
  <si>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</si>
  <si>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</si>
  <si>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</si>
  <si>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</si>
  <si>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</si>
  <si>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</si>
  <si>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</si>
  <si>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</si>
  <si>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</si>
  <si>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</si>
  <si>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</si>
  <si>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</si>
  <si>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</si>
  <si>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</si>
  <si>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</si>
  <si>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</si>
  <si>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</si>
  <si>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</si>
  <si>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</si>
  <si>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</si>
  <si>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</si>
  <si>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</si>
  <si>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</si>
  <si>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</si>
  <si>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</si>
  <si>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</si>
  <si>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</si>
  <si>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</si>
  <si>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</si>
  <si>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</si>
  <si>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</si>
  <si>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</si>
  <si>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</si>
  <si>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</si>
  <si>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</si>
  <si>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</si>
  <si>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</si>
  <si>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</si>
  <si>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</si>
  <si>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</si>
  <si>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</si>
  <si>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</si>
  <si>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</si>
  <si>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</si>
  <si>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</si>
  <si>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</si>
  <si>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</si>
  <si>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</si>
  <si>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</si>
  <si>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</si>
  <si>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</si>
  <si>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</si>
  <si>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</si>
  <si>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</si>
  <si>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</si>
  <si>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</si>
  <si>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</si>
  <si>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</si>
  <si>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</si>
  <si>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</si>
  <si>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</si>
  <si>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</si>
  <si>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</si>
  <si>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</si>
  <si>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</si>
  <si>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</si>
  <si>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</si>
  <si>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</si>
  <si>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</si>
  <si>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</si>
  <si>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</si>
  <si>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</si>
  <si>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</si>
  <si>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</si>
  <si>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</si>
  <si>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</si>
  <si>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</si>
  <si>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</si>
  <si>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</si>
  <si>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</si>
  <si>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</si>
  <si>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</si>
  <si>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</si>
  <si>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</si>
  <si>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</si>
  <si>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</si>
  <si>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</si>
  <si>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</si>
  <si>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</si>
  <si>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</si>
  <si>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</si>
  <si>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</si>
  <si>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</si>
  <si>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</si>
  <si>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</si>
  <si>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</si>
  <si>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</si>
  <si>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</si>
  <si>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</si>
  <si>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</si>
  <si>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</si>
  <si>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</si>
  <si>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</si>
  <si>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</si>
  <si>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</si>
  <si>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</si>
  <si>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</si>
  <si>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</si>
  <si>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</si>
  <si>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</si>
  <si>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</si>
  <si>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</si>
  <si>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</si>
  <si>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</si>
  <si>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</si>
  <si>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</si>
  <si>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</si>
  <si>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</si>
  <si>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</si>
  <si>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</si>
  <si>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</si>
  <si>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</si>
  <si>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</si>
  <si>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</si>
  <si>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</si>
  <si>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</si>
  <si>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</si>
  <si>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</si>
  <si>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</si>
  <si>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</si>
  <si>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</si>
  <si>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</si>
  <si>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</si>
  <si>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</si>
  <si>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</si>
  <si>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</si>
  <si>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</si>
  <si>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</si>
  <si>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</si>
  <si>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</si>
  <si>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</si>
  <si>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</si>
  <si>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</si>
  <si>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</si>
  <si>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</si>
  <si>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</si>
  <si>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</si>
  <si>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</si>
  <si>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</si>
  <si>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</si>
  <si>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</si>
  <si>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</si>
  <si>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</si>
  <si>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</si>
  <si>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</si>
  <si>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</si>
  <si>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</si>
  <si>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</si>
  <si>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</si>
  <si>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</si>
  <si>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</si>
  <si>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</si>
  <si>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</si>
  <si>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</si>
  <si>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</si>
  <si>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</si>
  <si>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</si>
  <si>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</si>
  <si>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</si>
  <si>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</si>
  <si>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</si>
  <si>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</si>
  <si>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</si>
  <si>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</si>
  <si>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</si>
  <si>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</si>
  <si>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</si>
  <si>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</si>
  <si>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</si>
  <si>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</si>
  <si>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</si>
  <si>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</si>
  <si>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</si>
  <si>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</si>
  <si>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</si>
  <si>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</si>
  <si>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</si>
  <si>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</si>
  <si>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</si>
  <si>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</si>
  <si>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</si>
  <si>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</si>
  <si>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</si>
  <si>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</si>
  <si>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</si>
  <si>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</si>
  <si>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</si>
  <si>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</si>
  <si>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</si>
  <si>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</si>
  <si>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</si>
  <si>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</si>
  <si>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</si>
  <si>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</si>
  <si>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</si>
  <si>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</si>
  <si>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</si>
  <si>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</si>
  <si>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</si>
  <si>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</si>
  <si>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</si>
  <si>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</si>
  <si>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</si>
  <si>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</si>
  <si>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</si>
  <si>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</si>
  <si>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</si>
  <si>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</si>
  <si>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</si>
  <si>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</si>
  <si>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</si>
  <si>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</si>
  <si>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</si>
  <si>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</si>
  <si>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</si>
  <si>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</si>
  <si>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</si>
  <si>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</si>
  <si>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</si>
  <si>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</si>
  <si>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</si>
  <si>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</si>
  <si>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</si>
  <si>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</si>
  <si>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</si>
  <si>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</si>
  <si>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</si>
  <si>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</si>
  <si>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</si>
  <si>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</si>
  <si>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</si>
  <si>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</si>
  <si>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</si>
  <si>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</si>
  <si>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</si>
  <si>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</si>
  <si>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</si>
  <si>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</si>
  <si>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</si>
  <si>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</si>
  <si>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</si>
  <si>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</si>
  <si>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</si>
  <si>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</si>
  <si>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</si>
  <si>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</si>
  <si>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</si>
  <si>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</si>
  <si>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</si>
  <si>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</si>
  <si>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</si>
  <si>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</si>
  <si>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</si>
  <si>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</si>
  <si>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</si>
  <si>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</si>
  <si>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</si>
  <si>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</si>
  <si>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</si>
  <si>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</si>
  <si>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</si>
  <si>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</si>
  <si>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</si>
  <si>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</si>
  <si>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</si>
  <si>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</si>
  <si>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</si>
  <si>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</si>
  <si>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</si>
  <si>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</si>
  <si>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</si>
  <si>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</si>
  <si>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</si>
  <si>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</si>
  <si>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</si>
  <si>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</si>
  <si>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</si>
  <si>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</si>
  <si>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</si>
  <si>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</si>
  <si>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</si>
  <si>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</si>
  <si>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</si>
  <si>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</si>
  <si>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</si>
  <si>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</si>
  <si>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</si>
  <si>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</si>
  <si>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</si>
  <si>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</si>
  <si>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</si>
  <si>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</si>
  <si>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</si>
  <si>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</si>
  <si>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</si>
  <si>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</si>
  <si>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</si>
  <si>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</si>
  <si>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</si>
  <si>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</si>
  <si>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</si>
  <si>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</si>
  <si>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</si>
  <si>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</si>
  <si>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</si>
  <si>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</si>
  <si>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</si>
  <si>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</si>
  <si>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</si>
  <si>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</si>
  <si>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</si>
  <si>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</si>
  <si>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</si>
  <si>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</si>
  <si>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</si>
  <si>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</si>
  <si>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</si>
  <si>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</si>
  <si>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</si>
  <si>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</si>
  <si>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</si>
  <si>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</si>
  <si>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</si>
  <si>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</si>
  <si>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</si>
  <si>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</si>
  <si>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</si>
  <si>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</si>
  <si>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</si>
  <si>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</si>
  <si>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</si>
  <si>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</si>
  <si>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</si>
  <si>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</si>
  <si>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</si>
  <si>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</si>
  <si>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</si>
  <si>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</si>
  <si>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</si>
  <si>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</si>
  <si>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</si>
  <si>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</si>
  <si>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</si>
  <si>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</si>
  <si>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</si>
  <si>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</si>
  <si>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</si>
  <si>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</si>
  <si>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</si>
  <si>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</si>
  <si>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</si>
  <si>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</si>
  <si>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</si>
  <si>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</si>
  <si>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</si>
  <si>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</si>
  <si>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</si>
  <si>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</si>
  <si>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</si>
  <si>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</si>
  <si>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</si>
  <si>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</si>
  <si>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</si>
  <si>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</si>
  <si>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</si>
  <si>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</si>
  <si>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</si>
  <si>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</si>
  <si>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</si>
  <si>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</si>
  <si>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</si>
  <si>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</si>
  <si>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</si>
  <si>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</si>
  <si>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</si>
  <si>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</si>
  <si>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</si>
  <si>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</si>
  <si>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</si>
  <si>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</si>
  <si>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</si>
  <si>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</si>
  <si>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</si>
  <si>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</si>
  <si>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</si>
  <si>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</si>
  <si>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</si>
  <si>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</si>
  <si>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</si>
  <si>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</si>
  <si>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</si>
  <si>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</si>
  <si>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</si>
  <si>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</si>
  <si>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</si>
  <si>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</si>
  <si>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</si>
  <si>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</si>
  <si>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</si>
  <si>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</si>
  <si>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</si>
  <si>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</si>
  <si>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</si>
  <si>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</si>
  <si>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</si>
  <si>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</si>
  <si>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</si>
  <si>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</si>
  <si>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</si>
  <si>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</si>
  <si>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</si>
  <si>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</si>
  <si>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</si>
  <si>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</si>
  <si>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</si>
  <si>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</si>
  <si>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</si>
  <si>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</si>
  <si>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</si>
  <si>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</si>
  <si>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</si>
  <si>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</si>
  <si>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</si>
  <si>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</si>
  <si>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</si>
  <si>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</si>
  <si>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</si>
  <si>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</si>
  <si>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</si>
  <si>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</si>
  <si>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</si>
  <si>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</si>
  <si>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</si>
  <si>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</si>
  <si>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</si>
  <si>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</si>
  <si>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</si>
  <si>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</si>
  <si>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</si>
  <si>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</si>
  <si>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</si>
  <si>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</si>
  <si>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</si>
  <si>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</si>
  <si>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</si>
  <si>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</si>
  <si>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</si>
  <si>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</si>
  <si>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</si>
  <si>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</si>
  <si>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</si>
  <si>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</si>
  <si>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</si>
  <si>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</si>
  <si>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</si>
  <si>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</si>
  <si>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</si>
  <si>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</si>
  <si>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</si>
  <si>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</si>
  <si>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</si>
  <si>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</si>
  <si>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</si>
  <si>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</si>
  <si>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</si>
  <si>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</si>
  <si>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</si>
  <si>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</si>
  <si>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</si>
  <si>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</si>
  <si>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</si>
  <si>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</si>
  <si>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</si>
  <si>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</si>
  <si>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</si>
  <si>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</si>
  <si>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</si>
  <si>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</si>
  <si>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</si>
  <si>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</si>
  <si>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</si>
  <si>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</si>
  <si>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</si>
  <si>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</si>
  <si>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</si>
  <si>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</si>
  <si>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</si>
  <si>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</si>
  <si>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</si>
  <si>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</si>
  <si>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</si>
  <si>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</si>
  <si>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</si>
  <si>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</si>
  <si>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</si>
  <si>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</si>
  <si>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</si>
  <si>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</si>
  <si>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</si>
  <si>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</si>
  <si>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</si>
  <si>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</si>
  <si>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</si>
  <si>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</si>
  <si>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</si>
  <si>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</si>
  <si>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</si>
  <si>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</si>
  <si>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</si>
  <si>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</si>
  <si>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</si>
  <si>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</si>
  <si>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</si>
  <si>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</si>
  <si>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</si>
  <si>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</si>
  <si>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</si>
  <si>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</si>
  <si>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</si>
  <si>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</si>
  <si>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</si>
  <si>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</si>
  <si>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</si>
  <si>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</si>
  <si>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</si>
  <si>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</si>
  <si>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</si>
  <si>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</si>
  <si>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</si>
  <si>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</si>
  <si>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</si>
  <si>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</si>
  <si>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</si>
  <si>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</si>
  <si>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</si>
  <si>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</si>
  <si>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</si>
  <si>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</si>
  <si>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</si>
  <si>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</si>
  <si>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</si>
  <si>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</si>
  <si>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</si>
  <si>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</si>
  <si>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</si>
  <si>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</si>
  <si>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</si>
  <si>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</si>
  <si>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</si>
  <si>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</si>
  <si>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</si>
  <si>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</si>
  <si>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</si>
  <si>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</si>
  <si>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</si>
  <si>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</si>
  <si>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</si>
  <si>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</si>
  <si>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</si>
  <si>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</si>
  <si>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</si>
  <si>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</si>
  <si>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</si>
  <si>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</si>
  <si>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</si>
  <si>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</si>
  <si>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</si>
  <si>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</si>
  <si>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</si>
  <si>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</si>
  <si>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</si>
  <si>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</si>
  <si>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</si>
  <si>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</si>
  <si>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</si>
  <si>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</si>
  <si>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</si>
  <si>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</si>
  <si>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</si>
  <si>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</si>
  <si>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</si>
  <si>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</si>
  <si>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</si>
  <si>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</si>
  <si>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</si>
  <si>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</si>
  <si>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</si>
  <si>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</si>
  <si>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</si>
  <si>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</si>
  <si>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</si>
  <si>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</si>
  <si>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</si>
  <si>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</si>
  <si>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</si>
  <si>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</si>
  <si>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</si>
  <si>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</si>
  <si>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</si>
  <si>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</si>
  <si>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</si>
  <si>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</si>
  <si>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</si>
  <si>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</si>
  <si>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</si>
  <si>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</si>
  <si>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</si>
  <si>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</si>
  <si>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</si>
  <si>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</si>
  <si>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</si>
  <si>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</si>
  <si>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</si>
  <si>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</si>
  <si>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</si>
  <si>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</si>
  <si>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</si>
  <si>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</si>
  <si>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</si>
  <si>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</si>
  <si>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</si>
  <si>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</si>
  <si>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</si>
  <si>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</si>
  <si>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</si>
  <si>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</si>
  <si>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</si>
  <si>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</si>
  <si>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</si>
  <si>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</si>
  <si>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</si>
  <si>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</si>
  <si>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</si>
  <si>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</si>
  <si>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</si>
  <si>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</si>
  <si>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</si>
  <si>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</si>
  <si>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</si>
  <si>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</si>
  <si>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</si>
  <si>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</si>
  <si>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</si>
  <si>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</si>
  <si>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</si>
  <si>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</si>
  <si>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</si>
  <si>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</si>
  <si>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</si>
  <si>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</si>
  <si>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</si>
  <si>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</si>
  <si>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</si>
  <si>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</si>
  <si>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</si>
  <si>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</si>
  <si>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</si>
  <si>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</si>
  <si>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</si>
  <si>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</si>
  <si>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</si>
  <si>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</si>
  <si>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</si>
  <si>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</si>
  <si>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</si>
  <si>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</si>
  <si>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</si>
  <si>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</si>
  <si>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</si>
  <si>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</si>
  <si>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</si>
  <si>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</si>
  <si>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</si>
  <si>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</si>
  <si>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</si>
  <si>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</si>
  <si>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</si>
  <si>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</si>
  <si>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</si>
  <si>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</si>
  <si>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</si>
  <si>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</si>
  <si>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</si>
  <si>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</si>
  <si>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</si>
  <si>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</si>
  <si>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</si>
  <si>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</si>
  <si>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</si>
  <si>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</si>
  <si>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</si>
  <si>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</si>
  <si>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</si>
  <si>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</si>
  <si>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</si>
  <si>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</si>
  <si>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</si>
  <si>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</si>
  <si>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</si>
  <si>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</si>
  <si>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</si>
  <si>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</si>
  <si>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</si>
  <si>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</si>
  <si>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</si>
  <si>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</si>
  <si>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</si>
  <si>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</si>
  <si>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</si>
  <si>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</si>
  <si>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</si>
  <si>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</si>
  <si>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</si>
  <si>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</si>
  <si>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</si>
  <si>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</si>
  <si>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</si>
  <si>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</si>
  <si>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</si>
  <si>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</si>
  <si>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</si>
  <si>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</si>
  <si>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</si>
  <si>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</si>
  <si>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</si>
  <si>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</si>
  <si>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</si>
  <si>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</si>
  <si>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</si>
  <si>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</si>
  <si>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</si>
  <si>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</si>
  <si>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</si>
  <si>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</si>
  <si>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</si>
  <si>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</si>
  <si>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</si>
  <si>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</si>
  <si>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</si>
  <si>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</si>
  <si>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</si>
  <si>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</si>
  <si>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</si>
  <si>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</si>
  <si>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</si>
  <si>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</si>
  <si>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</si>
  <si>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</si>
  <si>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</si>
  <si>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</si>
  <si>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</si>
  <si>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</si>
  <si>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</si>
  <si>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</si>
  <si>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</si>
  <si>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</si>
  <si>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</si>
  <si>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</si>
  <si>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</si>
  <si>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</si>
  <si>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</si>
  <si>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</si>
  <si>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</si>
  <si>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</si>
  <si>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</si>
  <si>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</si>
  <si>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</si>
  <si>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</si>
  <si>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</si>
  <si>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</si>
  <si>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</si>
  <si>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</si>
  <si>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</si>
  <si>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</si>
  <si>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</si>
  <si>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</si>
  <si>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</si>
  <si>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</si>
  <si>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</si>
  <si>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</si>
  <si>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</si>
  <si>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</si>
  <si>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</si>
  <si>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</si>
  <si>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</si>
  <si>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</si>
  <si>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</si>
  <si>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</si>
  <si>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</si>
  <si>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</si>
  <si>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</si>
  <si>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</si>
  <si>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</si>
  <si>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</si>
  <si>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</si>
  <si>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</si>
  <si>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</si>
  <si>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</si>
  <si>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</si>
  <si>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</si>
  <si>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</si>
  <si>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</si>
  <si>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</si>
  <si>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</si>
  <si>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</si>
  <si>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</si>
  <si>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</si>
  <si>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</si>
  <si>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</si>
  <si>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</si>
  <si>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</si>
  <si>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</si>
  <si>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</si>
  <si>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</si>
  <si>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</si>
  <si>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</si>
  <si>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</si>
  <si>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</si>
  <si>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</si>
  <si>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</si>
  <si>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</si>
  <si>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</si>
  <si>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</si>
  <si>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</si>
  <si>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</si>
  <si>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</si>
  <si>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</si>
  <si>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</si>
  <si>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</si>
  <si>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</si>
  <si>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</si>
  <si>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</si>
  <si>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</si>
  <si>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</si>
  <si>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</si>
  <si>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</si>
  <si>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</si>
  <si>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</si>
  <si>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</si>
  <si>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</si>
  <si>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</si>
  <si>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</si>
  <si>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</si>
  <si>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</si>
  <si>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</si>
  <si>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</si>
  <si>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</si>
  <si>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</si>
  <si>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</si>
  <si>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</si>
  <si>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</si>
  <si>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</si>
  <si>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</si>
  <si>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</si>
  <si>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</si>
  <si>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</si>
  <si>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</si>
  <si>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</si>
  <si>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</si>
  <si>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</si>
  <si>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</si>
  <si>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</si>
  <si>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</si>
  <si>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</si>
  <si>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</si>
  <si>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</si>
  <si>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</si>
  <si>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</si>
  <si>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</si>
  <si>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</si>
  <si>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</si>
  <si>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</si>
  <si>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</si>
  <si>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</si>
  <si>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</si>
  <si>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</si>
  <si>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</si>
  <si>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</si>
  <si>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</si>
  <si>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</si>
  <si>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</si>
  <si>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</si>
  <si>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</si>
  <si>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</si>
  <si>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</si>
  <si>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</si>
  <si>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</si>
  <si>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</si>
  <si>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</si>
  <si>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</si>
  <si>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</si>
  <si>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</si>
  <si>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</si>
  <si>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</si>
  <si>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</si>
  <si>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</si>
  <si>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</si>
  <si>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</si>
  <si>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</si>
  <si>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</si>
  <si>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</si>
  <si>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</si>
  <si>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</si>
  <si>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</si>
  <si>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</si>
  <si>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</si>
  <si>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</si>
  <si>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</si>
  <si>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</si>
  <si>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</si>
  <si>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</si>
  <si>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</si>
  <si>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</si>
  <si>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</si>
  <si>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</si>
  <si>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</si>
  <si>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</si>
  <si>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</si>
  <si>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</si>
  <si>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</si>
  <si>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</si>
  <si>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</si>
  <si>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</si>
  <si>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</si>
  <si>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</si>
  <si>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</si>
  <si>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</si>
  <si>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</si>
  <si>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</si>
  <si>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</si>
  <si>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</si>
  <si>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</si>
  <si>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</si>
  <si>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</si>
  <si>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</si>
  <si>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</si>
  <si>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</si>
  <si>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</si>
  <si>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</si>
  <si>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</si>
  <si>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</si>
  <si>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</si>
  <si>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</si>
  <si>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</si>
  <si>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</si>
  <si>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</si>
  <si>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</si>
  <si>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</si>
  <si>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</si>
  <si>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</si>
  <si>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</si>
  <si>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</si>
  <si>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</si>
  <si>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</si>
  <si>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</si>
  <si>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</si>
  <si>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</si>
  <si>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</si>
  <si>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</si>
  <si>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</si>
  <si>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</si>
  <si>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</si>
  <si>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</si>
  <si>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</si>
  <si>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</si>
  <si>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</si>
  <si>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</si>
  <si>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</si>
  <si>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</si>
  <si>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</si>
  <si>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</si>
  <si>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</si>
  <si>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</si>
  <si>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</si>
  <si>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</si>
  <si>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</si>
  <si>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</si>
  <si>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</si>
  <si>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</si>
  <si>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</si>
  <si>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</si>
  <si>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</si>
  <si>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</si>
  <si>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</si>
  <si>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</si>
  <si>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</si>
  <si>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</si>
  <si>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</si>
  <si>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</si>
  <si>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</si>
  <si>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</si>
  <si>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</si>
  <si>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</si>
  <si>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</si>
  <si>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</si>
  <si>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</si>
  <si>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</si>
  <si>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</si>
  <si>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</si>
  <si>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</si>
  <si>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</si>
  <si>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</si>
  <si>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</si>
  <si>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</si>
  <si>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</si>
  <si>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</si>
  <si>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</si>
  <si>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</si>
  <si>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</si>
  <si>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</si>
  <si>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</si>
  <si>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</si>
  <si>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</si>
  <si>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</si>
  <si>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</si>
  <si>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</si>
  <si>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</si>
  <si>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</si>
  <si>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</si>
  <si>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</si>
  <si>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</si>
  <si>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</si>
  <si>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</si>
  <si>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</si>
  <si>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</si>
  <si>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</si>
  <si>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</si>
  <si>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</si>
  <si>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</si>
  <si>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</si>
  <si>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</si>
  <si>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</si>
  <si>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</si>
  <si>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</si>
  <si>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</si>
  <si>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</si>
  <si>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</si>
  <si>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</si>
  <si>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</si>
  <si>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</si>
  <si>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</si>
  <si>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</si>
  <si>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</si>
  <si>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</si>
  <si>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</si>
  <si>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</si>
  <si>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</si>
  <si>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</si>
  <si>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</si>
  <si>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</si>
  <si>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</si>
  <si>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</si>
  <si>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</si>
  <si>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</si>
  <si>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</si>
  <si>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</si>
  <si>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</si>
  <si>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</si>
  <si>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</si>
  <si>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</si>
  <si>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</si>
  <si>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</si>
  <si>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</si>
  <si>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</si>
  <si>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</si>
  <si>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</si>
  <si>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</si>
  <si>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</si>
  <si>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</si>
  <si>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</si>
  <si>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</si>
  <si>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</si>
  <si>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</si>
  <si>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</si>
  <si>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</si>
  <si>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</si>
  <si>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</si>
  <si>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</si>
  <si>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</si>
  <si>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</si>
  <si>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</si>
  <si>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</si>
  <si>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</si>
  <si>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</si>
  <si>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</si>
  <si>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</si>
  <si>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</si>
  <si>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</si>
  <si>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</si>
  <si>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</si>
  <si>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</si>
  <si>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</si>
  <si>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</si>
  <si>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</si>
  <si>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</si>
  <si>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</si>
  <si>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</si>
  <si>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</si>
  <si>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</si>
  <si>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</si>
  <si>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</si>
  <si>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</si>
  <si>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</si>
  <si>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</si>
  <si>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</si>
  <si>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</si>
  <si>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</si>
  <si>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</si>
  <si>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</si>
  <si>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</si>
  <si>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</si>
  <si>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</si>
  <si>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</si>
  <si>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</si>
  <si>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</si>
  <si>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</si>
  <si>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</si>
  <si>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</si>
  <si>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</si>
  <si>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</si>
  <si>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</si>
  <si>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</si>
  <si>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</si>
  <si>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</si>
  <si>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</si>
  <si>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</si>
  <si>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</si>
  <si>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</si>
  <si>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</si>
  <si>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</si>
  <si>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</si>
  <si>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</si>
  <si>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</si>
  <si>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</si>
  <si>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</si>
  <si>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</si>
  <si>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</si>
  <si>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</si>
  <si>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</si>
  <si>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</si>
  <si>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</si>
  <si>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</si>
  <si>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</si>
  <si>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</si>
  <si>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</si>
  <si>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</si>
  <si>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</si>
  <si>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</si>
  <si>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</si>
  <si>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</si>
  <si>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</si>
  <si>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</si>
  <si>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</si>
  <si>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</si>
  <si>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</si>
  <si>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</si>
  <si>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</si>
  <si>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</si>
  <si>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</si>
  <si>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</si>
  <si>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</si>
  <si>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</si>
  <si>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</si>
  <si>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</si>
  <si>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</si>
  <si>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</si>
  <si>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</si>
  <si>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</si>
  <si>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</si>
  <si>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</si>
  <si>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</si>
  <si>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</si>
  <si>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</si>
  <si>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</si>
  <si>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</si>
  <si>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</si>
  <si>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</si>
  <si>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</si>
  <si>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</si>
  <si>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</si>
  <si>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</si>
  <si>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</si>
  <si>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</si>
  <si>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</si>
  <si>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</si>
  <si>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</si>
  <si>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</si>
  <si>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</si>
  <si>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</si>
  <si>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</si>
  <si>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</si>
  <si>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</si>
  <si>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</si>
  <si>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</si>
  <si>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</si>
  <si>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</si>
  <si>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</si>
  <si>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</si>
  <si>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</si>
  <si>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</si>
  <si>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</si>
  <si>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</si>
  <si>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</si>
  <si>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</si>
  <si>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</si>
  <si>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</si>
  <si>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</si>
  <si>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</si>
  <si>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</si>
  <si>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</si>
  <si>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</si>
  <si>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</si>
  <si>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</si>
  <si>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</si>
  <si>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</si>
  <si>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</si>
  <si>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</si>
  <si>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</si>
  <si>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</si>
  <si>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</si>
  <si>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</si>
  <si>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</si>
  <si>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</si>
  <si>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</si>
  <si>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</si>
  <si>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</si>
  <si>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</si>
  <si>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</si>
  <si>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</si>
  <si>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</si>
  <si>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</si>
  <si>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</si>
  <si>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</si>
  <si>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</si>
  <si>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</si>
  <si>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</si>
  <si>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</si>
  <si>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</si>
  <si>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</si>
  <si>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</si>
  <si>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</si>
  <si>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</si>
  <si>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</si>
  <si>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</si>
  <si>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</si>
  <si>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</si>
  <si>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</si>
  <si>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</si>
  <si>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</si>
  <si>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</si>
  <si>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</si>
  <si>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</si>
  <si>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</si>
  <si>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</si>
  <si>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</si>
  <si>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</si>
  <si>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</si>
  <si>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</si>
  <si>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</si>
  <si>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</si>
  <si>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</si>
  <si>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</si>
  <si>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</si>
  <si>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</si>
  <si>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</si>
  <si>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</si>
  <si>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</si>
  <si>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</si>
  <si>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</si>
  <si>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</si>
  <si>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</si>
  <si>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</si>
  <si>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</si>
  <si>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</si>
  <si>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</si>
  <si>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</si>
  <si>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</si>
  <si>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</si>
  <si>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</si>
  <si>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</si>
  <si>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</si>
  <si>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</si>
  <si>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</si>
  <si>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</si>
  <si>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</si>
  <si>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</si>
  <si>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</si>
  <si>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</si>
  <si>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</si>
  <si>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</si>
  <si>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</si>
  <si>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</si>
  <si>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</si>
  <si>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</si>
  <si>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</si>
  <si>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</si>
  <si>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</si>
  <si>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</si>
  <si>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</si>
  <si>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</si>
  <si>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</si>
  <si>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</si>
  <si>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</si>
  <si>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</si>
  <si>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</si>
  <si>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</si>
  <si>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</si>
  <si>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</si>
  <si>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</si>
  <si>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</si>
  <si>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</si>
  <si>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</si>
  <si>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</si>
  <si>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</si>
  <si>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</si>
  <si>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</si>
  <si>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</si>
  <si>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</si>
  <si>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</si>
  <si>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</si>
  <si>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</si>
  <si>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</si>
  <si>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</si>
  <si>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</si>
  <si>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</si>
  <si>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</si>
  <si>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</si>
  <si>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</si>
  <si>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</si>
  <si>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</si>
  <si>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</si>
  <si>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</si>
  <si>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</si>
  <si>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</si>
  <si>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</si>
  <si>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</si>
  <si>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</si>
  <si>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</si>
  <si>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</si>
  <si>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</si>
  <si>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</si>
  <si>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</si>
  <si>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</si>
  <si>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</si>
  <si>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</si>
  <si>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</si>
  <si>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</si>
  <si>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</si>
  <si>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</si>
  <si>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</si>
  <si>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</si>
  <si>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</si>
  <si>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</si>
  <si>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</si>
  <si>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</si>
  <si>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</si>
  <si>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</si>
  <si>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</si>
  <si>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</si>
  <si>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</si>
  <si>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</si>
  <si>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</si>
  <si>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</si>
  <si>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</si>
  <si>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</si>
  <si>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</si>
  <si>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</si>
  <si>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</si>
  <si>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</si>
  <si>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</si>
  <si>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</si>
  <si>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</si>
  <si>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</si>
  <si>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</si>
  <si>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</si>
  <si>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</si>
  <si>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</si>
  <si>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</si>
  <si>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</si>
  <si>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</si>
  <si>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</si>
  <si>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</si>
  <si>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</si>
  <si>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</si>
  <si>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</si>
  <si>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</si>
  <si>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</si>
  <si>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</si>
  <si>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</si>
  <si>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</si>
  <si>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</si>
  <si>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</si>
  <si>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</si>
  <si>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</si>
  <si>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</si>
  <si>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</si>
  <si>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</si>
  <si>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</si>
  <si>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</si>
  <si>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</si>
  <si>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</si>
  <si>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</si>
  <si>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</si>
  <si>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</si>
  <si>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</si>
  <si>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</si>
  <si>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</si>
  <si>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</si>
  <si>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</si>
  <si>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</si>
  <si>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</si>
  <si>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</si>
  <si>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</si>
  <si>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</si>
  <si>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</si>
  <si>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</si>
  <si>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</si>
  <si>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</si>
  <si>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</si>
  <si>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</si>
  <si>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</si>
  <si>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</si>
  <si>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</si>
  <si>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</si>
  <si>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</si>
  <si>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</si>
  <si>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</si>
  <si>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</si>
  <si>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</si>
  <si>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</si>
  <si>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</si>
  <si>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</si>
  <si>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</si>
  <si>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</si>
  <si>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</si>
  <si>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</si>
  <si>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</si>
  <si>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</si>
  <si>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</si>
  <si>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</si>
  <si>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</si>
  <si>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</si>
  <si>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</si>
  <si>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</si>
  <si>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</si>
  <si>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</si>
  <si>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</si>
  <si>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</si>
  <si>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</si>
  <si>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</si>
  <si>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</si>
  <si>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</si>
  <si>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</si>
  <si>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</si>
  <si>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</si>
  <si>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</si>
  <si>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</si>
  <si>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</si>
  <si>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</si>
  <si>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</si>
  <si>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</si>
  <si>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</si>
  <si>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</si>
  <si>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</si>
  <si>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</si>
  <si>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</si>
  <si>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</si>
  <si>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</si>
  <si>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</si>
  <si>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</si>
  <si>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</si>
  <si>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</si>
  <si>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</si>
  <si>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</si>
  <si>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</si>
  <si>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</si>
  <si>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</si>
  <si>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</si>
  <si>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</si>
  <si>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</si>
  <si>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</si>
  <si>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</si>
  <si>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</si>
  <si>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</si>
  <si>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</si>
  <si>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</si>
  <si>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</si>
  <si>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</si>
  <si>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</si>
  <si>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</si>
  <si>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</si>
  <si>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</si>
  <si>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</si>
  <si>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</si>
  <si>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</si>
  <si>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</si>
  <si>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</si>
  <si>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</si>
  <si>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</si>
  <si>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</si>
  <si>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</si>
  <si>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</si>
  <si>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</si>
  <si>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</si>
  <si>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</si>
  <si>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</si>
  <si>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</si>
  <si>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</si>
  <si>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</si>
  <si>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</si>
  <si>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</si>
  <si>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</si>
  <si>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</si>
  <si>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</si>
  <si>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</si>
  <si>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</si>
  <si>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</si>
  <si>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</si>
  <si>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</si>
  <si>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</si>
  <si>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</si>
  <si>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</si>
  <si>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</si>
  <si>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</si>
  <si>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</si>
  <si>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</si>
  <si>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</si>
  <si>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</si>
  <si>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</si>
  <si>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</si>
  <si>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</si>
  <si>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</si>
  <si>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</si>
  <si>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</si>
  <si>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</si>
  <si>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</si>
  <si>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</si>
  <si>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</si>
  <si>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</si>
  <si>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</si>
  <si>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</si>
  <si>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</si>
  <si>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</si>
  <si>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</si>
  <si>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</si>
  <si>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</si>
  <si>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</si>
  <si>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</si>
  <si>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</si>
  <si>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</si>
  <si>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</si>
  <si>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</si>
  <si>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</si>
  <si>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</si>
  <si>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</si>
  <si>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</si>
  <si>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</si>
  <si>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</si>
  <si>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</si>
  <si>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</si>
  <si>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</si>
  <si>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</si>
  <si>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</si>
  <si>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</si>
  <si>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</si>
  <si>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</si>
  <si>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</si>
  <si>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</si>
  <si>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</si>
  <si>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</si>
  <si>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</si>
  <si>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</si>
  <si>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</si>
  <si>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</si>
  <si>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</si>
  <si>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</si>
  <si>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</si>
  <si>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</si>
  <si>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</si>
  <si>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</si>
  <si>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</si>
  <si>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</si>
  <si>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</si>
  <si>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</si>
  <si>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</si>
  <si>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</si>
  <si>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</si>
  <si>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</si>
  <si>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</si>
  <si>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</si>
  <si>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</si>
  <si>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</si>
  <si>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</si>
  <si>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</si>
  <si>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</si>
  <si>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</si>
  <si>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</si>
  <si>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</si>
  <si>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</si>
  <si>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</si>
  <si>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</si>
  <si>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</si>
  <si>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</si>
  <si>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</si>
  <si>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</si>
  <si>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</si>
  <si>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</si>
  <si>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</si>
  <si>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</si>
  <si>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</si>
  <si>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</si>
  <si>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</si>
  <si>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</si>
  <si>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</si>
  <si>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</si>
  <si>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</si>
  <si>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</si>
  <si>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</si>
  <si>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</si>
  <si>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</si>
  <si>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</si>
  <si>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</si>
  <si>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</si>
  <si>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</si>
  <si>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</si>
  <si>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</si>
  <si>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</si>
  <si>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</si>
  <si>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</si>
  <si>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</si>
  <si>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</si>
  <si>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</si>
  <si>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</si>
  <si>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</si>
  <si>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</si>
  <si>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</si>
  <si>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</si>
  <si>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</si>
  <si>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</si>
  <si>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</si>
  <si>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</si>
  <si>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</si>
  <si>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</si>
  <si>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</si>
  <si>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</si>
  <si>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</si>
  <si>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</si>
  <si>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</si>
  <si>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</si>
  <si>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</si>
  <si>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</si>
  <si>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</si>
  <si>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</si>
  <si>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</si>
  <si>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</si>
  <si>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</si>
  <si>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</si>
  <si>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</si>
  <si>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</si>
  <si>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</si>
  <si>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</si>
  <si>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</si>
  <si>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</si>
  <si>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</si>
  <si>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</si>
  <si>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</si>
  <si>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</si>
  <si>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</si>
  <si>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</si>
  <si>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</si>
  <si>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</si>
  <si>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</si>
  <si>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</si>
  <si>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</si>
  <si>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</si>
  <si>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</si>
  <si>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</si>
  <si>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</si>
  <si>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</si>
  <si>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</si>
  <si>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</si>
  <si>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</si>
  <si>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</si>
  <si>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</si>
  <si>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</si>
  <si>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</si>
  <si>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</si>
  <si>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</si>
  <si>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</si>
  <si>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</si>
  <si>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</si>
  <si>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</si>
  <si>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</si>
  <si>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</si>
  <si>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</si>
  <si>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</si>
  <si>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</si>
  <si>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</si>
  <si>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</si>
  <si>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</si>
  <si>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</si>
  <si>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</si>
  <si>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</si>
  <si>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</si>
  <si>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</si>
  <si>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</si>
  <si>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</si>
  <si>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</si>
  <si>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</si>
  <si>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</si>
  <si>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</si>
  <si>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</si>
  <si>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</si>
  <si>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</si>
  <si>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</si>
  <si>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</si>
  <si>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</si>
  <si>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</si>
  <si>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</si>
  <si>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</si>
  <si>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</si>
  <si>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</si>
  <si>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</si>
  <si>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</si>
  <si>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</si>
  <si>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</si>
  <si>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</si>
  <si>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</si>
  <si>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</si>
  <si>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</si>
  <si>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</si>
  <si>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</si>
  <si>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</si>
  <si>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</si>
  <si>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</si>
  <si>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</si>
  <si>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</si>
  <si>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</si>
  <si>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</si>
  <si>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</si>
  <si>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</si>
  <si>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</si>
  <si>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</si>
  <si>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</si>
  <si>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</si>
  <si>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</si>
  <si>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</si>
  <si>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</si>
  <si>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</si>
  <si>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</si>
  <si>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</si>
  <si>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</si>
  <si>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</si>
  <si>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</si>
  <si>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</si>
  <si>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</si>
  <si>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</si>
  <si>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</si>
  <si>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</si>
  <si>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</si>
  <si>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</si>
  <si>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</si>
  <si>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</si>
  <si>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</si>
  <si>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</si>
  <si>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</si>
  <si>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</si>
  <si>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</si>
  <si>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</si>
  <si>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</si>
  <si>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</si>
  <si>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</si>
  <si>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</si>
  <si>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</si>
  <si>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</si>
  <si>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</si>
  <si>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</si>
  <si>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</si>
  <si>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</si>
  <si>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</si>
  <si>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</si>
  <si>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</si>
  <si>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</si>
  <si>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</si>
  <si>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</si>
  <si>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</si>
  <si>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</si>
  <si>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</si>
  <si>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</si>
  <si>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</si>
  <si>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</si>
  <si>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</si>
  <si>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</si>
  <si>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</si>
  <si>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</si>
  <si>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</si>
  <si>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</si>
  <si>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</si>
  <si>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</si>
  <si>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</si>
  <si>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</si>
  <si>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</si>
  <si>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</si>
  <si>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</si>
  <si>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</si>
  <si>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</si>
  <si>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</si>
  <si>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</si>
  <si>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</si>
  <si>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</si>
  <si>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</si>
  <si>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</si>
  <si>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</si>
  <si>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</si>
  <si>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</si>
  <si>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</si>
  <si>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</si>
  <si>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</si>
  <si>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</si>
  <si>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</si>
  <si>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</si>
  <si>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</si>
  <si>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</si>
  <si>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</si>
  <si>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</si>
  <si>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</si>
  <si>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</si>
  <si>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</si>
  <si>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</si>
  <si>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</si>
  <si>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</si>
  <si>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</si>
  <si>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</si>
  <si>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</si>
  <si>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</si>
  <si>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</si>
  <si>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</si>
  <si>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</si>
  <si>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</si>
  <si>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</si>
  <si>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</si>
  <si>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</si>
  <si>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</si>
  <si>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</si>
  <si>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</si>
  <si>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</si>
  <si>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</si>
  <si>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</si>
  <si>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</si>
  <si>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</si>
  <si>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</si>
  <si>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</si>
  <si>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</si>
  <si>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</si>
  <si>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</si>
  <si>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</si>
  <si>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</si>
  <si>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</si>
  <si>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</si>
  <si>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</si>
  <si>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</si>
  <si>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</si>
  <si>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</si>
  <si>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</si>
  <si>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</si>
  <si>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</si>
  <si>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</si>
  <si>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</si>
  <si>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</si>
  <si>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</si>
  <si>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</si>
  <si>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</si>
  <si>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</si>
  <si>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</si>
  <si>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</si>
  <si>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</si>
  <si>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</si>
  <si>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</si>
  <si>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</si>
  <si>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</si>
  <si>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</si>
  <si>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</si>
  <si>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</si>
  <si>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</si>
  <si>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</si>
  <si>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</si>
  <si>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</si>
  <si>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</si>
  <si>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</si>
  <si>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</si>
  <si>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</si>
  <si>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</si>
  <si>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</si>
  <si>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</si>
  <si>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</si>
  <si>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</si>
  <si>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</si>
  <si>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</si>
  <si>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</si>
  <si>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</si>
  <si>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</si>
  <si>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</si>
  <si>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</si>
  <si>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</si>
  <si>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</si>
  <si>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</si>
  <si>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</si>
  <si>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</si>
  <si>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</si>
  <si>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</si>
  <si>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</si>
  <si>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</si>
  <si>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</si>
  <si>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</si>
  <si>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</si>
  <si>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</si>
  <si>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</si>
  <si>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</si>
  <si>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</si>
  <si>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</si>
  <si>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</si>
  <si>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</si>
  <si>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</si>
  <si>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</si>
  <si>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</si>
  <si>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</si>
  <si>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</si>
  <si>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</si>
  <si>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</si>
  <si>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</si>
  <si>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</si>
  <si>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</si>
  <si>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</si>
  <si>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</si>
  <si>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</si>
  <si>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</si>
  <si>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</si>
  <si>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</si>
  <si>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</si>
  <si>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</si>
  <si>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</si>
  <si>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</si>
  <si>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</si>
  <si>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</si>
  <si>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</si>
  <si>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</si>
  <si>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</si>
  <si>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</si>
  <si>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</si>
  <si>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</si>
  <si>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</si>
  <si>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</si>
  <si>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</si>
  <si>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</si>
  <si>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</si>
  <si>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</si>
  <si>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</si>
  <si>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</si>
  <si>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</si>
  <si>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</si>
  <si>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</si>
  <si>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</si>
  <si>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</si>
  <si>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</si>
  <si>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</si>
  <si>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</si>
  <si>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</si>
  <si>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</si>
  <si>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</si>
  <si>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</si>
  <si>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</si>
  <si>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</si>
  <si>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</si>
  <si>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</si>
  <si>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</si>
  <si>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</si>
  <si>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</si>
  <si>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</si>
  <si>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</si>
  <si>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</si>
  <si>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</si>
  <si>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</si>
  <si>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</si>
  <si>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</si>
  <si>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</si>
  <si>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</si>
  <si>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</si>
  <si>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</si>
  <si>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</si>
  <si>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</si>
  <si>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</si>
  <si>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</si>
  <si>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</si>
  <si>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</si>
  <si>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</si>
  <si>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</si>
  <si>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</si>
  <si>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</si>
  <si>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</si>
  <si>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</si>
  <si>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</si>
  <si>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</si>
  <si>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</si>
  <si>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</si>
  <si>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</si>
  <si>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</si>
  <si>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</si>
  <si>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</si>
  <si>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</si>
  <si>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</si>
  <si>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</si>
  <si>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</si>
  <si>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</si>
  <si>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</si>
  <si>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</si>
  <si>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</si>
  <si>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</si>
  <si>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</si>
  <si>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</si>
  <si>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</si>
  <si>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</si>
  <si>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</si>
  <si>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</si>
  <si>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</si>
  <si>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</si>
  <si>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</si>
  <si>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</si>
  <si>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</si>
  <si>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</si>
  <si>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</si>
  <si>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</si>
  <si>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</si>
  <si>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</si>
  <si>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</si>
  <si>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</si>
  <si>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</si>
  <si>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</si>
  <si>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</si>
  <si>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</si>
  <si>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</si>
  <si>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</si>
  <si>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</si>
  <si>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</si>
  <si>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</si>
  <si>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</si>
  <si>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</si>
  <si>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</si>
  <si>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</si>
  <si>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</si>
  <si>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</si>
  <si>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</si>
  <si>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</si>
  <si>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</si>
  <si>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</si>
  <si>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</si>
  <si>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</si>
  <si>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</si>
  <si>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</si>
  <si>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</si>
  <si>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</si>
  <si>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</si>
  <si>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</si>
  <si>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</si>
  <si>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</si>
  <si>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</si>
  <si>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</si>
  <si>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</si>
  <si>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</si>
  <si>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</si>
  <si>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</si>
  <si>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</si>
  <si>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</si>
  <si>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</si>
  <si>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</si>
  <si>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</si>
  <si>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</si>
  <si>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</si>
  <si>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</si>
  <si>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</si>
  <si>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</si>
  <si>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</si>
  <si>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</si>
  <si>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</si>
  <si>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</si>
  <si>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</si>
  <si>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</si>
  <si>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</si>
  <si>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</si>
  <si>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</si>
  <si>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</si>
  <si>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</si>
  <si>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</si>
  <si>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</si>
  <si>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</si>
  <si>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</si>
  <si>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</si>
  <si>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</si>
  <si>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</si>
  <si>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</si>
  <si>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</si>
  <si>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</si>
  <si>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</si>
  <si>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</si>
  <si>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</si>
  <si>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</si>
  <si>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</si>
  <si>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</si>
  <si>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</si>
  <si>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</si>
  <si>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</si>
  <si>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</si>
  <si>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</si>
  <si>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</si>
  <si>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</si>
  <si>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</si>
  <si>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</si>
  <si>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</si>
  <si>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</si>
  <si>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</si>
  <si>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</si>
  <si>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</si>
  <si>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</si>
  <si>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</si>
  <si>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</si>
  <si>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</si>
  <si>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</si>
  <si>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</si>
  <si>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</si>
  <si>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</si>
  <si>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</si>
  <si>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</si>
  <si>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</si>
  <si>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</si>
  <si>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</si>
  <si>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</si>
  <si>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</si>
  <si>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</si>
  <si>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</si>
  <si>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</si>
  <si>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</si>
  <si>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</si>
  <si>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</si>
  <si>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</si>
  <si>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</si>
  <si>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</si>
  <si>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</si>
  <si>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</si>
  <si>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</si>
  <si>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</si>
  <si>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</si>
  <si>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</si>
  <si>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</si>
  <si>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</si>
  <si>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</si>
  <si>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</si>
  <si>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</si>
  <si>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</si>
  <si>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</si>
  <si>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</si>
  <si>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</si>
  <si>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</si>
  <si>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</si>
  <si>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</si>
  <si>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</si>
  <si>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</si>
  <si>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</si>
  <si>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</si>
  <si>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</si>
  <si>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</si>
  <si>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</si>
  <si>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</si>
  <si>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</si>
  <si>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</si>
  <si>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</si>
  <si>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</si>
  <si>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</si>
  <si>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</si>
  <si>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</si>
  <si>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</si>
  <si>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</si>
  <si>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</si>
  <si>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</si>
  <si>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</si>
  <si>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</si>
  <si>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</si>
  <si>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</si>
  <si>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</si>
  <si>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</si>
  <si>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</si>
  <si>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</si>
  <si>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</si>
  <si>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</si>
  <si>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</si>
  <si>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</si>
  <si>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</si>
  <si>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</si>
  <si>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</si>
  <si>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</si>
  <si>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</si>
  <si>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</si>
  <si>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</si>
  <si>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</si>
  <si>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</si>
  <si>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</si>
  <si>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</si>
  <si>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</si>
  <si>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</si>
  <si>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</si>
  <si>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</si>
  <si>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</si>
  <si>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</si>
  <si>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</si>
  <si>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</si>
  <si>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</si>
  <si>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</si>
  <si>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</si>
  <si>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</si>
  <si>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</si>
  <si>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</si>
  <si>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</si>
  <si>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</si>
  <si>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</si>
  <si>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</si>
  <si>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</si>
  <si>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</si>
  <si>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</si>
  <si>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</si>
  <si>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</si>
  <si>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</si>
  <si>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</si>
  <si>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</si>
  <si>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</si>
  <si>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</si>
  <si>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</si>
  <si>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</si>
  <si>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</si>
  <si>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</si>
  <si>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</si>
  <si>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</si>
  <si>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</si>
  <si>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</si>
  <si>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</si>
  <si>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</si>
  <si>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</si>
  <si>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</si>
  <si>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</si>
  <si>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</si>
  <si>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</si>
  <si>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</si>
  <si>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</si>
  <si>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</si>
  <si>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</si>
  <si>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</si>
  <si>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</si>
  <si>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</si>
  <si>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</si>
  <si>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</si>
  <si>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</si>
  <si>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</si>
  <si>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</si>
  <si>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</si>
  <si>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</si>
  <si>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</si>
  <si>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</si>
  <si>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</si>
  <si>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</si>
  <si>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</si>
  <si>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</si>
  <si>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</si>
  <si>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</si>
  <si>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</si>
  <si>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</si>
  <si>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</si>
  <si>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</si>
  <si>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</si>
  <si>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</si>
  <si>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</si>
  <si>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</si>
  <si>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</si>
  <si>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</si>
  <si>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</si>
  <si>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</si>
  <si>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</si>
  <si>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</si>
  <si>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</si>
  <si>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</si>
  <si>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</si>
  <si>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</si>
  <si>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</si>
  <si>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</si>
  <si>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</si>
  <si>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</si>
  <si>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</si>
  <si>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</si>
  <si>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</si>
  <si>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</si>
  <si>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</si>
  <si>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</si>
  <si>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</si>
  <si>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</si>
  <si>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</si>
  <si>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</si>
  <si>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</si>
  <si>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</si>
  <si>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</si>
  <si>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</si>
  <si>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</si>
  <si>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</si>
  <si>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</si>
  <si>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</si>
  <si>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</si>
  <si>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</si>
  <si>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</si>
  <si>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</si>
  <si>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</si>
  <si>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</si>
  <si>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</si>
  <si>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</si>
  <si>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</si>
  <si>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</si>
  <si>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</si>
  <si>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</si>
  <si>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</si>
  <si>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</si>
  <si>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</si>
  <si>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</si>
  <si>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</si>
  <si>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</si>
  <si>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</si>
  <si>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</si>
  <si>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</si>
  <si>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</si>
  <si>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</si>
  <si>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</si>
  <si>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</si>
  <si>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</si>
  <si>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</si>
  <si>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</si>
  <si>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</si>
  <si>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</si>
  <si>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</si>
  <si>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</si>
  <si>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</si>
  <si>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</si>
  <si>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</si>
  <si>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</si>
  <si>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</si>
  <si>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</si>
  <si>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</si>
  <si>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</si>
  <si>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</si>
  <si>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</si>
  <si>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</si>
  <si>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</si>
  <si>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</si>
  <si>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</si>
  <si>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</si>
  <si>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</si>
  <si>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</si>
  <si>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</si>
  <si>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</si>
  <si>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</si>
  <si>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</si>
  <si>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</si>
  <si>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</si>
  <si>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</si>
  <si>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</si>
  <si>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</si>
  <si>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</si>
  <si>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</si>
  <si>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</si>
  <si>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</si>
  <si>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</si>
  <si>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</si>
  <si>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</si>
  <si>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</si>
  <si>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</si>
  <si>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</si>
  <si>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</si>
  <si>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</si>
  <si>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</si>
  <si>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</si>
  <si>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</si>
  <si>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</si>
  <si>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</si>
  <si>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</si>
  <si>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</si>
  <si>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</si>
  <si>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</si>
  <si>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</si>
  <si>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</si>
  <si>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</si>
  <si>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</si>
  <si>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</si>
  <si>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</si>
  <si>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</si>
  <si>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</si>
  <si>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</si>
  <si>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</si>
  <si>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</si>
  <si>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</si>
  <si>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</si>
  <si>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</si>
  <si>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</si>
  <si>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</si>
  <si>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</si>
  <si>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</si>
  <si>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</si>
  <si>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</si>
  <si>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</si>
  <si>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</si>
  <si>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</si>
  <si>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</si>
  <si>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</si>
  <si>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</si>
  <si>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</si>
  <si>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</si>
  <si>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</si>
  <si>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</si>
  <si>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</si>
  <si>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</si>
  <si>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</si>
  <si>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</si>
  <si>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</si>
  <si>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</si>
  <si>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</si>
  <si>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</si>
  <si>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</si>
  <si>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</si>
  <si>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</si>
  <si>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</si>
  <si>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</si>
  <si>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</si>
  <si>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</si>
  <si>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</si>
  <si>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</si>
  <si>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</si>
  <si>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</si>
  <si>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</si>
  <si>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</si>
  <si>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</si>
  <si>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</si>
  <si>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</si>
  <si>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</si>
  <si>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</si>
  <si>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</si>
  <si>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</si>
  <si>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</si>
  <si>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</si>
  <si>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</si>
  <si>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</si>
  <si>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</si>
  <si>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</si>
  <si>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</si>
  <si>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</si>
  <si>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</si>
  <si>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</si>
  <si>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</si>
  <si>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</si>
  <si>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</si>
  <si>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</si>
  <si>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</si>
  <si>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</si>
  <si>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</si>
  <si>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</si>
  <si>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</si>
  <si>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</si>
  <si>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</si>
  <si>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</si>
  <si>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</si>
  <si>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</si>
  <si>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</si>
  <si>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</si>
  <si>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</si>
  <si>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</si>
  <si>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</si>
  <si>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</si>
  <si>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</si>
  <si>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</si>
  <si>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</si>
  <si>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</si>
  <si>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</si>
  <si>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</si>
  <si>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</si>
  <si>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</si>
  <si>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</si>
  <si>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</si>
  <si>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</si>
  <si>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</si>
  <si>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</si>
  <si>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</si>
  <si>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</si>
  <si>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</si>
  <si>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</si>
  <si>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</si>
  <si>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</si>
  <si>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</si>
  <si>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</si>
  <si>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</si>
  <si>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</si>
  <si>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</si>
  <si>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</si>
  <si>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</si>
  <si>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</si>
  <si>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</si>
  <si>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</si>
  <si>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</si>
  <si>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</si>
  <si>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</si>
  <si>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</si>
  <si>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</si>
  <si>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</si>
  <si>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</si>
  <si>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</si>
  <si>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</si>
  <si>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</si>
  <si>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</si>
  <si>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</si>
  <si>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</si>
  <si>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</si>
  <si>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</si>
  <si>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</si>
  <si>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</si>
  <si>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</si>
  <si>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</si>
  <si>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</si>
  <si>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</si>
  <si>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</si>
  <si>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</si>
  <si>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</si>
  <si>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</si>
  <si>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</si>
  <si>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</si>
  <si>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</si>
  <si>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</si>
  <si>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</si>
  <si>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</si>
  <si>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</si>
  <si>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</si>
  <si>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</si>
  <si>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</si>
  <si>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</si>
  <si>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</si>
  <si>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</si>
  <si>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</si>
  <si>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</si>
  <si>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</si>
  <si>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</si>
  <si>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</si>
  <si>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</si>
  <si>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</si>
  <si>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</si>
  <si>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</si>
  <si>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</si>
  <si>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</si>
  <si>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</si>
  <si>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</si>
  <si>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</si>
  <si>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</si>
  <si>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</si>
  <si>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</si>
  <si>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</si>
  <si>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</si>
  <si>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</si>
  <si>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</si>
  <si>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</si>
  <si>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</si>
  <si>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</si>
  <si>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</si>
  <si>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</si>
  <si>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</si>
  <si>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</si>
  <si>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</si>
  <si>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</si>
  <si>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</si>
  <si>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</si>
  <si>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</si>
  <si>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</si>
  <si>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</si>
  <si>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</si>
  <si>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</si>
  <si>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</si>
  <si>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</si>
  <si>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</si>
  <si>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</si>
  <si>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</si>
  <si>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</si>
  <si>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</si>
  <si>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</si>
  <si>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</si>
  <si>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</si>
  <si>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</si>
  <si>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</si>
  <si>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</si>
  <si>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</si>
  <si>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</si>
  <si>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</si>
  <si>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</si>
  <si>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</si>
  <si>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</si>
  <si>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</si>
  <si>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</si>
  <si>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</si>
  <si>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</si>
  <si>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</si>
  <si>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</si>
  <si>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</si>
  <si>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</si>
  <si>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</si>
  <si>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</si>
  <si>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</si>
  <si>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</si>
  <si>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</si>
  <si>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</si>
  <si>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</si>
  <si>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</si>
  <si>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</si>
  <si>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</si>
  <si>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</si>
  <si>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</si>
  <si>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</si>
  <si>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</si>
  <si>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</si>
  <si>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</si>
  <si>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</si>
  <si>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</si>
  <si>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</si>
  <si>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</si>
  <si>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</si>
  <si>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</si>
  <si>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</si>
  <si>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</si>
  <si>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</si>
  <si>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</si>
  <si>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</si>
  <si>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</si>
  <si>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</si>
  <si>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</si>
  <si>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</si>
  <si>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</si>
  <si>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</si>
  <si>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</si>
  <si>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</si>
  <si>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</si>
  <si>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</si>
  <si>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</si>
  <si>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</si>
  <si>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</si>
  <si>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</si>
  <si>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</si>
  <si>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</si>
  <si>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</si>
  <si>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</si>
  <si>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</si>
  <si>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</si>
  <si>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</si>
  <si>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</si>
  <si>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</si>
  <si>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</si>
  <si>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</si>
  <si>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</si>
  <si>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</si>
  <si>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</si>
  <si>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</si>
  <si>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</si>
  <si>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</si>
  <si>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</si>
  <si>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</si>
  <si>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</si>
  <si>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</si>
  <si>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</si>
  <si>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</si>
  <si>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</si>
  <si>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</si>
  <si>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</si>
  <si>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</si>
  <si>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</si>
  <si>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</si>
  <si>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</si>
  <si>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</si>
  <si>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</si>
  <si>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</si>
  <si>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</si>
  <si>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</si>
  <si>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</si>
  <si>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</si>
  <si>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</si>
  <si>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</si>
  <si>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</si>
  <si>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</si>
  <si>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</si>
  <si>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</si>
  <si>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</si>
  <si>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</si>
  <si>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</si>
  <si>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</si>
  <si>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</si>
  <si>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</si>
  <si>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</si>
  <si>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</si>
  <si>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</si>
  <si>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</si>
  <si>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</si>
  <si>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</si>
  <si>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</si>
  <si>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</si>
  <si>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</si>
  <si>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</si>
  <si>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</si>
  <si>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</si>
  <si>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</si>
  <si>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</si>
  <si>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</si>
  <si>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</si>
  <si>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</si>
  <si>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</si>
  <si>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</si>
  <si>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</si>
  <si>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</si>
  <si>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</si>
  <si>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</si>
  <si>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</si>
  <si>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</si>
  <si>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</si>
  <si>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</si>
  <si>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</si>
  <si>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</si>
  <si>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</si>
  <si>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</si>
  <si>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</si>
  <si>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</si>
  <si>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</si>
  <si>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</si>
  <si>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</si>
  <si>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</si>
  <si>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</si>
  <si>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</si>
  <si>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</si>
  <si>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</si>
  <si>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</si>
  <si>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</si>
  <si>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</si>
  <si>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</si>
  <si>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</si>
  <si>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</si>
  <si>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</si>
  <si>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</si>
  <si>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</si>
  <si>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</si>
  <si>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</si>
  <si>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</si>
  <si>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</si>
  <si>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</si>
  <si>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</si>
  <si>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</si>
  <si>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</si>
  <si>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</si>
  <si>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</si>
  <si>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</si>
  <si>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</si>
  <si>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</si>
  <si>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</si>
  <si>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</si>
  <si>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</si>
  <si>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</si>
  <si>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</si>
  <si>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</si>
  <si>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</si>
  <si>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</si>
  <si>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</si>
  <si>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</si>
  <si>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</si>
  <si>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</si>
  <si>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</si>
  <si>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</si>
  <si>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</si>
  <si>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</si>
  <si>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</si>
  <si>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</si>
  <si>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</si>
  <si>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</si>
  <si>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</si>
  <si>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</si>
  <si>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</si>
  <si>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</si>
  <si>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</si>
  <si>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</si>
  <si>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</si>
  <si>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</si>
  <si>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</si>
  <si>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</si>
  <si>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</si>
  <si>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</si>
  <si>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</si>
  <si>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</si>
  <si>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</si>
  <si>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</si>
  <si>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</si>
  <si>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</si>
  <si>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</si>
  <si>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</si>
  <si>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</si>
  <si>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</si>
  <si>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</si>
  <si>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</si>
  <si>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</si>
  <si>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</si>
  <si>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</si>
  <si>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</si>
  <si>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</si>
  <si>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</si>
  <si>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</si>
  <si>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</si>
  <si>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</si>
  <si>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</si>
  <si>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</si>
  <si>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</si>
  <si>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</si>
  <si>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</si>
  <si>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</si>
  <si>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</si>
  <si>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</si>
  <si>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</si>
  <si>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</si>
  <si>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</si>
  <si>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</si>
  <si>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</si>
  <si>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</si>
  <si>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</si>
  <si>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</si>
  <si>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</si>
  <si>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</si>
  <si>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</si>
  <si>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</si>
  <si>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</si>
  <si>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</si>
  <si>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</si>
  <si>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</si>
  <si>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</si>
  <si>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</si>
  <si>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</si>
  <si>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</si>
  <si>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</si>
  <si>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</si>
  <si>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</si>
  <si>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</si>
  <si>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</si>
  <si>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</si>
  <si>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</si>
  <si>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</si>
  <si>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</si>
  <si>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</si>
  <si>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</si>
  <si>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</si>
  <si>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</si>
  <si>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</si>
  <si>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</si>
  <si>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</si>
  <si>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</si>
  <si>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</si>
  <si>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</si>
  <si>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</si>
  <si>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</si>
  <si>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</si>
  <si>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</si>
  <si>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</si>
  <si>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</si>
  <si>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</si>
  <si>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</si>
  <si>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</si>
  <si>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</si>
  <si>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</si>
  <si>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</si>
  <si>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</si>
  <si>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</si>
  <si>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</si>
  <si>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</si>
  <si>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</si>
  <si>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</si>
  <si>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</si>
  <si>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</si>
  <si>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</si>
  <si>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</si>
  <si>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</si>
  <si>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</si>
  <si>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</si>
  <si>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</si>
  <si>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</si>
  <si>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</si>
  <si>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</si>
  <si>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</si>
  <si>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</si>
  <si>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</si>
  <si>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</si>
  <si>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</si>
  <si>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</si>
  <si>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</si>
  <si>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</si>
  <si>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</si>
  <si>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</si>
  <si>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</si>
  <si>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</si>
  <si>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</si>
  <si>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</si>
  <si>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</si>
  <si>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</si>
  <si>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</si>
  <si>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</si>
  <si>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</si>
  <si>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</si>
  <si>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</si>
  <si>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</si>
  <si>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</si>
  <si>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</si>
  <si>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</si>
  <si>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</si>
  <si>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</si>
  <si>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</si>
  <si>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</si>
  <si>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</si>
  <si>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</si>
  <si>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</si>
  <si>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</si>
  <si>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</si>
  <si>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</si>
  <si>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</si>
  <si>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</si>
  <si>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</si>
  <si>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</si>
  <si>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</si>
  <si>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</si>
  <si>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</si>
  <si>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</si>
  <si>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</si>
  <si>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</si>
  <si>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</si>
  <si>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</si>
  <si>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</si>
  <si>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</si>
  <si>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</si>
  <si>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</si>
  <si>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</si>
  <si>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</si>
  <si>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</si>
  <si>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</si>
  <si>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</si>
  <si>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</si>
  <si>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</si>
  <si>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</si>
  <si>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</si>
  <si>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</si>
  <si>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</si>
  <si>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</si>
  <si>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</si>
  <si>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</si>
  <si>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</si>
  <si>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</si>
  <si>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</si>
  <si>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</si>
  <si>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</si>
  <si>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</si>
  <si>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</si>
  <si>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</si>
  <si>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</si>
  <si>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</si>
  <si>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</si>
  <si>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</si>
  <si>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</si>
  <si>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</si>
  <si>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</si>
  <si>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</si>
  <si>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</si>
  <si>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</si>
  <si>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</si>
  <si>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</si>
  <si>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</si>
  <si>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</si>
  <si>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</si>
  <si>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</si>
  <si>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</si>
  <si>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</si>
  <si>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</si>
  <si>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</si>
  <si>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</si>
  <si>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</si>
  <si>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</si>
  <si>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</si>
  <si>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</si>
  <si>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</si>
  <si>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</si>
  <si>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</si>
  <si>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</si>
  <si>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</si>
  <si>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</si>
  <si>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</si>
  <si>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</si>
  <si>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</si>
  <si>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</si>
  <si>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</si>
  <si>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</si>
  <si>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</si>
  <si>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</si>
  <si>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</si>
  <si>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</si>
  <si>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</si>
  <si>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</si>
  <si>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</si>
  <si>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</si>
  <si>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</si>
  <si>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</si>
  <si>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</si>
  <si>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</si>
  <si>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</si>
  <si>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</si>
  <si>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</si>
  <si>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</si>
  <si>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</si>
  <si>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</si>
  <si>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</si>
  <si>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</si>
  <si>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</si>
  <si>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</si>
  <si>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</si>
  <si>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</si>
  <si>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</si>
  <si>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</si>
  <si>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</si>
  <si>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</si>
  <si>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</si>
  <si>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</si>
  <si>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</si>
  <si>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</si>
  <si>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</si>
  <si>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</si>
  <si>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</si>
  <si>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</si>
  <si>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</si>
  <si>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</si>
  <si>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</si>
  <si>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</si>
  <si>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</si>
  <si>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</si>
  <si>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</si>
  <si>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</si>
  <si>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</si>
  <si>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</si>
  <si>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</si>
  <si>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</si>
  <si>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</si>
  <si>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</si>
  <si>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</si>
  <si>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</si>
  <si>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</si>
  <si>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</si>
  <si>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</si>
  <si>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</si>
  <si>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</si>
  <si>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</si>
  <si>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</si>
  <si>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</si>
  <si>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</si>
  <si>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</si>
  <si>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</si>
  <si>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</si>
  <si>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</si>
  <si>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</si>
  <si>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</si>
  <si>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</si>
  <si>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</si>
  <si>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</si>
  <si>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</si>
  <si>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</si>
  <si>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</si>
  <si>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</si>
  <si>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</si>
  <si>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</si>
  <si>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</si>
  <si>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</si>
  <si>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</si>
  <si>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</si>
  <si>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</si>
  <si>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</si>
  <si>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</si>
  <si>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</si>
  <si>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</si>
  <si>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</si>
  <si>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</si>
  <si>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</si>
  <si>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</si>
  <si>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</si>
  <si>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</si>
  <si>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</si>
  <si>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</si>
  <si>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</si>
  <si>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</si>
  <si>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</si>
  <si>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</si>
  <si>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</si>
  <si>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</si>
  <si>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</si>
  <si>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</si>
  <si>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</si>
  <si>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</si>
  <si>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</si>
  <si>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</si>
  <si>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</si>
  <si>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</si>
  <si>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</si>
  <si>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</si>
  <si>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</si>
  <si>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</si>
  <si>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</si>
  <si>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</si>
  <si>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</si>
  <si>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</si>
  <si>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</si>
  <si>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</si>
  <si>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</si>
  <si>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</si>
  <si>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</si>
  <si>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</si>
  <si>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</si>
  <si>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</si>
  <si>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</si>
  <si>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</si>
  <si>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</si>
  <si>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</si>
  <si>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</si>
  <si>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</si>
  <si>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</si>
  <si>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</si>
  <si>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</si>
  <si>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</si>
  <si>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</si>
  <si>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</si>
  <si>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</si>
  <si>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</si>
  <si>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</si>
  <si>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</si>
  <si>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</si>
  <si>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</si>
  <si>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</si>
  <si>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</si>
  <si>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</si>
  <si>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</si>
  <si>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</si>
  <si>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</si>
  <si>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</si>
  <si>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</si>
  <si>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</si>
  <si>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</si>
  <si>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</si>
  <si>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</si>
  <si>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</si>
  <si>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</si>
  <si>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</si>
  <si>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</si>
  <si>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</si>
  <si>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</si>
  <si>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</si>
  <si>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</si>
  <si>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</si>
  <si>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</si>
  <si>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</si>
  <si>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</si>
  <si>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</si>
  <si>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</si>
  <si>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</si>
  <si>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</si>
  <si>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</si>
  <si>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</si>
  <si>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</si>
  <si>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</si>
  <si>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</si>
  <si>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</si>
  <si>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</si>
  <si>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</si>
  <si>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</si>
  <si>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</si>
  <si>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</si>
  <si>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</si>
  <si>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</si>
  <si>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</si>
  <si>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</si>
  <si>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</si>
  <si>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</si>
  <si>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</si>
  <si>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</si>
  <si>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</si>
  <si>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</si>
  <si>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</si>
  <si>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</si>
  <si>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</si>
  <si>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</si>
  <si>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</si>
  <si>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</si>
  <si>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</si>
  <si>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</si>
  <si>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</si>
  <si>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</si>
  <si>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</si>
  <si>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</si>
  <si>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</si>
  <si>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</si>
  <si>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</si>
  <si>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</si>
  <si>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</si>
  <si>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</si>
  <si>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</si>
  <si>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</si>
  <si>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</si>
  <si>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</si>
  <si>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</si>
  <si>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</si>
  <si>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</si>
  <si>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</si>
  <si>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</si>
  <si>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</si>
  <si>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</si>
  <si>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</si>
  <si>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</si>
  <si>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</si>
  <si>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</si>
  <si>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</si>
  <si>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</si>
  <si>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</si>
  <si>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</si>
  <si>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</si>
  <si>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</si>
  <si>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</si>
  <si>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</si>
  <si>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</si>
  <si>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</si>
  <si>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</si>
  <si>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</si>
  <si>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</si>
  <si>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</si>
  <si>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</si>
  <si>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</si>
  <si>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</si>
  <si>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</si>
  <si>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</si>
  <si>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</si>
  <si>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</si>
  <si>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</si>
  <si>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</si>
  <si>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</si>
  <si>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</si>
  <si>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</si>
  <si>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</si>
  <si>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</si>
  <si>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</si>
  <si>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</si>
  <si>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</si>
  <si>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</si>
  <si>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</si>
  <si>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</si>
  <si>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</si>
  <si>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</si>
  <si>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</si>
  <si>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</si>
  <si>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</si>
  <si>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</si>
  <si>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</si>
  <si>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</si>
  <si>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</si>
  <si>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</si>
  <si>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</si>
  <si>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</si>
  <si>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</si>
  <si>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</si>
  <si>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</si>
  <si>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</si>
  <si>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</si>
  <si>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</si>
  <si>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</si>
  <si>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</si>
  <si>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</si>
  <si>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</si>
  <si>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</si>
  <si>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</si>
  <si>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</si>
  <si>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</si>
  <si>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</si>
  <si>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</si>
  <si>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</si>
  <si>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</si>
  <si>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</si>
  <si>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</si>
  <si>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</si>
  <si>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</si>
  <si>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</si>
  <si>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</si>
  <si>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</si>
  <si>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</si>
  <si>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</si>
  <si>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</si>
  <si>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</si>
  <si>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</si>
  <si>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</si>
  <si>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</si>
  <si>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</si>
  <si>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</si>
  <si>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</si>
  <si>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</si>
  <si>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</si>
  <si>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</si>
  <si>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</si>
  <si>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</si>
  <si>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</si>
  <si>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</si>
  <si>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</si>
  <si>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</si>
  <si>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</si>
  <si>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</si>
  <si>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</si>
  <si>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</si>
  <si>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</si>
  <si>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</si>
  <si>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</si>
  <si>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</si>
  <si>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</si>
  <si>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</si>
  <si>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</si>
  <si>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</si>
  <si>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</si>
  <si>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</si>
  <si>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</si>
  <si>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</si>
  <si>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</si>
  <si>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</si>
  <si>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</si>
  <si>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</si>
  <si>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</si>
  <si>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</si>
  <si>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</si>
  <si>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</si>
  <si>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</si>
  <si>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</si>
  <si>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</si>
  <si>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</si>
  <si>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</si>
  <si>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</si>
  <si>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</si>
  <si>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</si>
  <si>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</si>
  <si>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</si>
  <si>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</si>
  <si>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</si>
  <si>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</si>
  <si>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</si>
  <si>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</si>
  <si>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</si>
  <si>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</si>
  <si>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</si>
  <si>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</si>
  <si>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</si>
  <si>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</si>
  <si>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</si>
  <si>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</si>
  <si>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</si>
  <si>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</si>
  <si>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</si>
  <si>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</si>
  <si>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</si>
  <si>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</si>
  <si>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</si>
  <si>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</si>
  <si>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</si>
  <si>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</si>
  <si>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</si>
  <si>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</si>
  <si>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</si>
  <si>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</si>
  <si>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</si>
  <si>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</si>
  <si>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</si>
  <si>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</si>
  <si>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</si>
  <si>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</si>
  <si>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</si>
  <si>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</si>
  <si>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</si>
  <si>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</si>
  <si>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</si>
  <si>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</si>
  <si>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</si>
  <si>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</si>
  <si>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</si>
  <si>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</si>
  <si>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</si>
  <si>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</si>
  <si>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</si>
  <si>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</si>
  <si>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</si>
  <si>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</si>
  <si>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</si>
  <si>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</si>
  <si>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</si>
  <si>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</si>
  <si>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</si>
  <si>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</si>
  <si>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</si>
  <si>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</si>
  <si>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</si>
  <si>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</si>
  <si>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</si>
  <si>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</si>
  <si>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</si>
  <si>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</si>
  <si>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</si>
  <si>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</si>
  <si>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</si>
  <si>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</si>
  <si>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</si>
  <si>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</si>
  <si>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</si>
  <si>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</si>
  <si>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</si>
  <si>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</si>
  <si>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</si>
  <si>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</si>
  <si>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</si>
  <si>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</si>
  <si>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</si>
  <si>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</si>
  <si>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</si>
  <si>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</si>
  <si>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</si>
  <si>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</si>
  <si>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</si>
  <si>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</si>
  <si>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</si>
  <si>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</si>
  <si>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</si>
  <si>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</si>
  <si>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</si>
  <si>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</si>
  <si>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</si>
  <si>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</si>
  <si>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</si>
  <si>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</si>
  <si>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</si>
  <si>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</si>
  <si>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</si>
  <si>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</si>
  <si>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</si>
  <si>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</si>
  <si>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</si>
  <si>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</si>
  <si>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</si>
  <si>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</si>
  <si>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</si>
  <si>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</si>
  <si>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</si>
  <si>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</si>
  <si>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</si>
  <si>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</si>
  <si>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</si>
  <si>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</si>
  <si>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</si>
  <si>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</si>
  <si>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</si>
  <si>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</si>
  <si>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</si>
  <si>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</si>
  <si>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</si>
  <si>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</si>
  <si>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</si>
  <si>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</si>
  <si>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</si>
  <si>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</si>
  <si>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</si>
  <si>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</si>
  <si>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</si>
  <si>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</si>
  <si>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</si>
  <si>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</si>
  <si>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</si>
  <si>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</si>
  <si>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</si>
  <si>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</si>
  <si>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</si>
  <si>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</si>
  <si>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</si>
  <si>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</si>
  <si>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</si>
  <si>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</si>
  <si>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</si>
  <si>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</si>
  <si>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</si>
  <si>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</si>
  <si>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</si>
  <si>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</si>
  <si>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</si>
  <si>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</si>
  <si>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</si>
  <si>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</si>
  <si>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</si>
  <si>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</si>
  <si>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</si>
  <si>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</si>
  <si>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</si>
  <si>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</si>
  <si>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</si>
  <si>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</si>
  <si>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</si>
  <si>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</si>
  <si>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</si>
  <si>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</si>
  <si>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</si>
  <si>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</si>
  <si>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</si>
  <si>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</si>
  <si>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</si>
  <si>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</si>
  <si>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</si>
  <si>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</si>
  <si>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</si>
  <si>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</si>
  <si>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</si>
  <si>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</si>
  <si>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</si>
  <si>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</si>
  <si>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</si>
  <si>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</si>
  <si>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</si>
  <si>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</si>
  <si>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</si>
  <si>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</si>
  <si>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</si>
  <si>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</si>
  <si>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</si>
  <si>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</si>
  <si>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</si>
  <si>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</si>
  <si>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</si>
  <si>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</si>
  <si>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</si>
  <si>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</si>
  <si>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</si>
  <si>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</si>
  <si>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</si>
  <si>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</si>
  <si>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</si>
  <si>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</si>
  <si>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</si>
  <si>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</si>
  <si>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</si>
  <si>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</si>
  <si>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</si>
  <si>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</si>
  <si>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</si>
  <si>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</si>
  <si>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</si>
  <si>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</si>
  <si>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</si>
  <si>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</si>
  <si>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</si>
  <si>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</si>
  <si>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</si>
  <si>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</si>
  <si>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</si>
  <si>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</si>
  <si>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</si>
  <si>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</si>
  <si>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</si>
  <si>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</si>
  <si>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</si>
  <si>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</si>
  <si>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</si>
  <si>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</si>
  <si>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</si>
  <si>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</si>
  <si>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</si>
  <si>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</si>
  <si>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</si>
  <si>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</si>
  <si>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</si>
  <si>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</si>
  <si>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</si>
  <si>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</si>
  <si>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</si>
  <si>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</si>
  <si>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</si>
  <si>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</si>
  <si>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</si>
  <si>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</si>
  <si>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</si>
  <si>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</si>
  <si>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</si>
  <si>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</si>
  <si>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</si>
  <si>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</si>
  <si>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</si>
  <si>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</si>
  <si>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</si>
  <si>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</si>
  <si>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</si>
  <si>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</si>
  <si>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</si>
  <si>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</si>
  <si>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</si>
  <si>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</si>
  <si>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</si>
  <si>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</si>
  <si>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</si>
  <si>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</si>
  <si>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</si>
  <si>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</si>
  <si>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</si>
  <si>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</si>
  <si>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</si>
  <si>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</si>
  <si>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</si>
  <si>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</si>
  <si>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</si>
  <si>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</si>
  <si>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</si>
  <si>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</si>
  <si>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</si>
  <si>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</si>
  <si>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</si>
  <si>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</si>
  <si>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</si>
  <si>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</si>
  <si>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</si>
  <si>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</si>
  <si>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</si>
  <si>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</si>
  <si>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</si>
  <si>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</si>
  <si>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</si>
  <si>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</si>
  <si>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</si>
  <si>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</si>
  <si>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</si>
  <si>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</si>
  <si>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</si>
  <si>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</si>
  <si>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</si>
  <si>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</si>
  <si>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</si>
  <si>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</si>
  <si>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</si>
  <si>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</si>
  <si>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</si>
  <si>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</si>
  <si>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</si>
  <si>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</si>
  <si>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</si>
  <si>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</si>
  <si>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</si>
  <si>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</si>
  <si>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</si>
  <si>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</si>
  <si>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</si>
  <si>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</si>
  <si>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</si>
  <si>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</si>
  <si>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</si>
  <si>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</si>
  <si>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</si>
  <si>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</si>
  <si>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</si>
  <si>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</si>
  <si>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</si>
  <si>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</si>
  <si>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</si>
  <si>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</si>
  <si>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</si>
  <si>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</si>
  <si>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</si>
  <si>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</si>
  <si>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</si>
  <si>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</si>
  <si>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</si>
  <si>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</si>
  <si>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</si>
  <si>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</si>
  <si>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</si>
  <si>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</si>
  <si>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</si>
  <si>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</si>
  <si>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</si>
  <si>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</si>
  <si>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</si>
  <si>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</si>
  <si>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</si>
  <si>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</si>
  <si>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</si>
  <si>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</si>
  <si>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</si>
  <si>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</si>
  <si>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</si>
  <si>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</si>
  <si>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</si>
  <si>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</si>
  <si>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</si>
  <si>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</si>
  <si>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</si>
  <si>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</si>
  <si>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</si>
  <si>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</si>
  <si>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</si>
  <si>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</si>
  <si>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</si>
  <si>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</si>
  <si>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</si>
  <si>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</si>
  <si>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</si>
  <si>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</si>
  <si>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</si>
  <si>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</si>
  <si>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</si>
  <si>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</si>
  <si>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</si>
  <si>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</si>
  <si>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</si>
  <si>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</si>
  <si>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</si>
  <si>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</si>
  <si>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</si>
  <si>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</si>
  <si>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</si>
  <si>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</si>
  <si>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</si>
  <si>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</si>
  <si>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</si>
  <si>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</si>
  <si>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</si>
  <si>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</si>
  <si>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</si>
  <si>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</si>
  <si>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</si>
  <si>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</si>
  <si>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</si>
  <si>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</si>
  <si>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</si>
  <si>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</si>
  <si>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</si>
  <si>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</si>
  <si>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</si>
  <si>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</si>
  <si>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</si>
  <si>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</si>
  <si>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</si>
  <si>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</si>
  <si>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</si>
  <si>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</si>
  <si>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</si>
  <si>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</si>
  <si>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</si>
  <si>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</si>
  <si>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</si>
  <si>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</si>
  <si>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</si>
  <si>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</si>
  <si>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</si>
  <si>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</si>
  <si>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</si>
  <si>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</si>
  <si>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</si>
  <si>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</si>
  <si>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</si>
  <si>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</si>
  <si>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</si>
  <si>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</si>
  <si>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</si>
  <si>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</si>
  <si>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</si>
  <si>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</si>
  <si>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</si>
  <si>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</si>
  <si>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</si>
  <si>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</si>
  <si>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</si>
  <si>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</si>
  <si>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</si>
  <si>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</si>
  <si>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</si>
  <si>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</si>
  <si>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</si>
  <si>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</si>
  <si>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</si>
  <si>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</si>
  <si>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</si>
  <si>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</si>
  <si>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</si>
  <si>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</si>
  <si>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</si>
  <si>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</si>
  <si>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</si>
  <si>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</si>
  <si>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</si>
  <si>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</si>
  <si>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</si>
  <si>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</si>
  <si>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</si>
  <si>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</si>
  <si>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</si>
  <si>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</si>
  <si>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</si>
  <si>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</si>
  <si>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</si>
  <si>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</si>
  <si>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</si>
  <si>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</si>
  <si>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</si>
  <si>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</si>
  <si>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</si>
  <si>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</si>
  <si>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</si>
  <si>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</si>
  <si>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</si>
  <si>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</si>
  <si>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</si>
  <si>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</si>
  <si>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</si>
  <si>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</si>
  <si>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</si>
  <si>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</si>
  <si>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</si>
  <si>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</si>
  <si>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</si>
  <si>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</si>
  <si>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</si>
  <si>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</si>
  <si>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</si>
  <si>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</si>
  <si>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</si>
  <si>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</si>
  <si>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</si>
  <si>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</si>
  <si>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</si>
  <si>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</si>
  <si>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</si>
  <si>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</si>
  <si>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</si>
  <si>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</si>
  <si>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</si>
  <si>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</si>
  <si>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</si>
  <si>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</si>
  <si>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</si>
  <si>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</si>
  <si>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</si>
  <si>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</si>
  <si>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</si>
  <si>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</si>
  <si>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</si>
  <si>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</si>
  <si>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</si>
  <si>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</si>
  <si>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</si>
  <si>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</si>
  <si>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</si>
  <si>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</si>
  <si>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</si>
  <si>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</si>
  <si>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</si>
  <si>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</si>
  <si>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</si>
  <si>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</si>
  <si>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</si>
  <si>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</si>
  <si>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</si>
  <si>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</si>
  <si>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</si>
  <si>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</si>
  <si>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</si>
  <si>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</si>
  <si>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</si>
  <si>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</si>
  <si>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</si>
  <si>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</si>
  <si>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</si>
  <si>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</si>
  <si>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</si>
  <si>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</si>
  <si>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</si>
  <si>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</si>
  <si>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</si>
  <si>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</si>
  <si>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</si>
  <si>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</si>
  <si>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</si>
  <si>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</si>
  <si>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</si>
  <si>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</si>
  <si>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</si>
  <si>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</si>
  <si>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</si>
  <si>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</si>
  <si>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</si>
  <si>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</si>
  <si>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</si>
  <si>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</si>
  <si>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</si>
  <si>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</si>
  <si>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</si>
  <si>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</si>
  <si>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</si>
  <si>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</si>
  <si>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</si>
  <si>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</si>
  <si>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</si>
  <si>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</si>
  <si>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</si>
  <si>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</si>
  <si>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</si>
  <si>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</si>
  <si>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</si>
  <si>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</si>
  <si>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</si>
  <si>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</si>
  <si>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</si>
  <si>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</si>
  <si>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</si>
  <si>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</si>
  <si>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</si>
  <si>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</si>
  <si>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</si>
  <si>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</si>
  <si>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</si>
  <si>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</si>
  <si>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</si>
  <si>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</si>
  <si>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</si>
  <si>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</si>
  <si>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</si>
  <si>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</si>
  <si>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</si>
  <si>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</si>
  <si>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</si>
  <si>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</si>
  <si>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</si>
  <si>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</si>
  <si>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</si>
  <si>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</si>
  <si>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</si>
  <si>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</si>
  <si>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</si>
  <si>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</si>
  <si>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</si>
  <si>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</si>
  <si>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</si>
  <si>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</si>
  <si>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</si>
  <si>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</si>
  <si>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</si>
  <si>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</si>
  <si>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</si>
  <si>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</si>
  <si>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</si>
  <si>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</si>
  <si>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</si>
  <si>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</si>
  <si>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</si>
  <si>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</si>
  <si>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</si>
  <si>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</si>
  <si>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</si>
  <si>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</si>
  <si>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</si>
  <si>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</si>
  <si>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</si>
  <si>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</si>
  <si>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</si>
  <si>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</si>
  <si>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</si>
  <si>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</si>
  <si>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</si>
  <si>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</si>
  <si>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</si>
  <si>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</si>
  <si>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</si>
  <si>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</si>
  <si>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</si>
  <si>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</si>
  <si>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</si>
  <si>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</si>
  <si>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</si>
  <si>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</si>
  <si>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</si>
  <si>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</si>
  <si>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</si>
  <si>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</si>
  <si>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</si>
  <si>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</si>
  <si>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</si>
  <si>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</si>
  <si>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</si>
  <si>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</si>
  <si>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</si>
  <si>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</si>
  <si>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</si>
  <si>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</si>
  <si>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</si>
  <si>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</si>
  <si>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</si>
  <si>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</si>
  <si>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</si>
  <si>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</si>
  <si>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</si>
  <si>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</si>
  <si>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</si>
  <si>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</si>
  <si>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</si>
  <si>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</si>
  <si>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</si>
  <si>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</si>
  <si>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</si>
  <si>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</si>
  <si>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</si>
  <si>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</si>
  <si>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</si>
  <si>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</si>
  <si>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</si>
  <si>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</si>
  <si>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</si>
  <si>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</si>
  <si>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</si>
  <si>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</si>
  <si>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</si>
  <si>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</si>
  <si>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</si>
  <si>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</si>
  <si>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</si>
  <si>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</si>
  <si>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</si>
  <si>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</si>
  <si>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</si>
  <si>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</si>
  <si>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</si>
  <si>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</si>
  <si>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</si>
  <si>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</si>
  <si>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</si>
  <si>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</si>
  <si>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</si>
  <si>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</si>
  <si>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</si>
  <si>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</si>
  <si>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</si>
  <si>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</si>
  <si>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</si>
  <si>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</si>
  <si>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</si>
  <si>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</si>
  <si>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</si>
  <si>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</si>
  <si>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</si>
  <si>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</si>
  <si>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</si>
  <si>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</si>
  <si>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</si>
  <si>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</si>
  <si>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</si>
  <si>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</si>
  <si>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</si>
  <si>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</si>
  <si>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</si>
  <si>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</si>
  <si>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</si>
  <si>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</si>
  <si>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</si>
  <si>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</si>
  <si>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</si>
  <si>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</si>
  <si>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</si>
  <si>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</si>
  <si>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</si>
  <si>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</si>
  <si>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</si>
  <si>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</si>
  <si>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</si>
  <si>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</si>
  <si>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</si>
  <si>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</si>
  <si>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</si>
  <si>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</si>
  <si>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</si>
  <si>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</si>
  <si>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</si>
  <si>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</si>
  <si>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</si>
  <si>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</si>
  <si>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</si>
  <si>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</si>
  <si>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</si>
  <si>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</si>
  <si>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</si>
  <si>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</si>
  <si>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</si>
  <si>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</si>
  <si>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</si>
  <si>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</si>
  <si>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</si>
  <si>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</si>
  <si>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</si>
  <si>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</si>
  <si>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</si>
  <si>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</si>
  <si>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</si>
  <si>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</si>
  <si>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</si>
  <si>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</si>
  <si>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</si>
  <si>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</si>
  <si>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</si>
  <si>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</si>
  <si>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</si>
  <si>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</si>
  <si>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</si>
  <si>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</si>
  <si>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</si>
  <si>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</si>
  <si>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</si>
  <si>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</si>
  <si>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</si>
  <si>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</si>
  <si>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</si>
  <si>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</si>
  <si>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</si>
  <si>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</si>
  <si>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</si>
  <si>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</si>
  <si>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</si>
  <si>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</si>
  <si>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</si>
  <si>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</si>
  <si>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</si>
  <si>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</si>
  <si>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</si>
  <si>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</si>
  <si>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</si>
  <si>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</si>
  <si>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</si>
  <si>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</si>
  <si>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</si>
  <si>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</si>
  <si>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</si>
  <si>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</si>
  <si>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</si>
  <si>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</si>
  <si>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</si>
  <si>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</si>
  <si>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</si>
  <si>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</si>
  <si>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</si>
  <si>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</si>
  <si>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</si>
  <si>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</si>
  <si>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</si>
  <si>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</si>
  <si>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</si>
  <si>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</si>
  <si>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</si>
  <si>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</si>
  <si>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</si>
  <si>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</si>
  <si>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</si>
  <si>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</si>
  <si>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</si>
  <si>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</si>
  <si>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</si>
  <si>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</si>
  <si>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</si>
  <si>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</si>
  <si>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</si>
  <si>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</si>
  <si>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</si>
  <si>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</si>
  <si>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</si>
  <si>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</si>
  <si>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</si>
  <si>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</si>
  <si>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</si>
  <si>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</si>
  <si>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</si>
  <si>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</si>
  <si>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</si>
  <si>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</si>
  <si>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</si>
  <si>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</si>
  <si>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</si>
  <si>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</si>
  <si>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</si>
  <si>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</si>
  <si>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</si>
  <si>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</si>
  <si>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</si>
  <si>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</si>
  <si>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</si>
  <si>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</si>
  <si>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</si>
  <si>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</si>
  <si>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</si>
  <si>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</si>
  <si>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</si>
  <si>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</si>
  <si>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</si>
  <si>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</si>
  <si>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</si>
  <si>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</si>
  <si>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</si>
  <si>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</si>
  <si>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</si>
  <si>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</si>
  <si>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</si>
  <si>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</si>
  <si>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</si>
  <si>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</si>
  <si>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</si>
  <si>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</si>
  <si>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</si>
  <si>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</si>
  <si>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</si>
  <si>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</si>
  <si>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</si>
  <si>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</si>
  <si>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</si>
  <si>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</si>
  <si>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</si>
  <si>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</si>
  <si>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</si>
  <si>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</si>
  <si>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</si>
  <si>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</si>
  <si>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</si>
  <si>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</si>
  <si>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</si>
  <si>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</si>
  <si>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</si>
  <si>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</si>
  <si>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</si>
  <si>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</si>
  <si>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</si>
  <si>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</si>
  <si>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</si>
  <si>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</si>
  <si>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</si>
  <si>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</si>
  <si>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</si>
  <si>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</si>
  <si>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</si>
  <si>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</si>
  <si>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</si>
  <si>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</si>
  <si>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</si>
  <si>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</si>
  <si>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</si>
  <si>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</si>
  <si>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</si>
  <si>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</si>
  <si>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</si>
  <si>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</si>
  <si>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</si>
  <si>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</si>
  <si>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</si>
  <si>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</si>
  <si>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</si>
  <si>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</si>
  <si>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</si>
  <si>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</si>
  <si>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</si>
  <si>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</si>
  <si>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</si>
  <si>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</si>
  <si>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</si>
  <si>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</si>
  <si>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</si>
  <si>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</si>
  <si>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</si>
  <si>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</si>
  <si>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</si>
  <si>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</si>
  <si>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</si>
  <si>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</si>
  <si>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</si>
  <si>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</si>
  <si>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</si>
  <si>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</si>
  <si>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</si>
  <si>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</si>
  <si>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</si>
  <si>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</si>
  <si>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</si>
  <si>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</si>
  <si>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</si>
  <si>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</si>
  <si>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</si>
  <si>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</si>
  <si>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</si>
  <si>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</si>
  <si>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</si>
  <si>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</si>
  <si>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</si>
  <si>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</si>
  <si>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</si>
  <si>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</si>
  <si>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</si>
  <si>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</si>
  <si>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</si>
  <si>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</si>
  <si>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</si>
  <si>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</si>
  <si>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</si>
  <si>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</si>
  <si>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</si>
  <si>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</si>
  <si>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</si>
  <si>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</si>
  <si>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</si>
  <si>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</si>
  <si>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</si>
  <si>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</si>
  <si>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</si>
  <si>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</si>
  <si>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</si>
  <si>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</si>
  <si>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</si>
  <si>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</si>
  <si>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</si>
  <si>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</si>
  <si>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</si>
  <si>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</si>
  <si>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</si>
  <si>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</si>
  <si>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</si>
  <si>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</si>
  <si>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</si>
  <si>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</si>
  <si>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</si>
  <si>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</si>
  <si>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</si>
  <si>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</si>
  <si>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</si>
  <si>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</si>
  <si>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</si>
  <si>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</si>
  <si>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</si>
  <si>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</si>
  <si>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</si>
  <si>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</si>
  <si>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</si>
  <si>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</si>
  <si>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</si>
  <si>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</si>
  <si>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</si>
  <si>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</si>
  <si>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</si>
  <si>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</si>
  <si>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</si>
  <si>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</si>
  <si>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</si>
  <si>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</si>
  <si>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</si>
  <si>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</si>
  <si>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</si>
  <si>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</si>
  <si>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</si>
  <si>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</si>
  <si>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</si>
  <si>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</si>
  <si>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</si>
  <si>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</si>
  <si>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</si>
  <si>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</si>
  <si>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</si>
  <si>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</si>
  <si>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</si>
  <si>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</si>
  <si>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</si>
  <si>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</si>
  <si>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</si>
  <si>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</si>
  <si>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</si>
  <si>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</si>
  <si>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</si>
  <si>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</si>
  <si>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</si>
  <si>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</si>
  <si>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</si>
  <si>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</si>
  <si>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</si>
  <si>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</si>
  <si>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</si>
  <si>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</si>
  <si>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</si>
  <si>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</si>
  <si>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</si>
  <si>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</si>
  <si>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</si>
  <si>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</si>
  <si>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</si>
  <si>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</si>
  <si>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</si>
  <si>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</si>
  <si>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</si>
  <si>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</si>
  <si>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</si>
  <si>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</si>
  <si>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</si>
  <si>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</si>
  <si>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</si>
  <si>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</si>
  <si>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</si>
  <si>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</si>
  <si>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</si>
  <si>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</si>
  <si>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</si>
  <si>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</si>
  <si>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</si>
  <si>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</si>
  <si>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</si>
  <si>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</si>
  <si>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</si>
  <si>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</si>
  <si>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</si>
  <si>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</si>
  <si>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</si>
  <si>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</si>
  <si>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</si>
  <si>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</si>
  <si>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</si>
  <si>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</si>
  <si>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</si>
  <si>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</si>
  <si>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</si>
  <si>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</si>
  <si>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</si>
  <si>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</si>
  <si>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</si>
  <si>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</si>
  <si>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</si>
  <si>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</si>
  <si>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</si>
  <si>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</si>
  <si>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</si>
  <si>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</si>
  <si>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</si>
  <si>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</si>
  <si>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</si>
  <si>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</si>
  <si>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</si>
  <si>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</si>
  <si>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</si>
  <si>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</si>
  <si>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</si>
  <si>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</si>
  <si>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</si>
  <si>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</si>
  <si>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</si>
  <si>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</si>
  <si>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</si>
  <si>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</si>
  <si>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</si>
  <si>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</si>
  <si>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</si>
  <si>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</si>
  <si>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</si>
  <si>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</si>
  <si>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</si>
  <si>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</si>
  <si>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</si>
  <si>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</si>
  <si>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</si>
  <si>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</si>
  <si>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</si>
  <si>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</si>
  <si>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</si>
  <si>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</si>
  <si>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</si>
  <si>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</si>
  <si>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</si>
  <si>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</si>
  <si>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</si>
  <si>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</si>
  <si>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</si>
  <si>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</si>
  <si>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</si>
  <si>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</si>
  <si>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</si>
  <si>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</si>
  <si>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</si>
  <si>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</si>
  <si>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</si>
  <si>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</si>
  <si>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</si>
  <si>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</si>
  <si>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</si>
  <si>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</si>
  <si>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</si>
  <si>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</si>
  <si>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</si>
  <si>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</si>
  <si>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</si>
  <si>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</si>
  <si>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</si>
  <si>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</si>
  <si>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</si>
  <si>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</si>
  <si>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</si>
  <si>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</si>
  <si>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</si>
  <si>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</si>
  <si>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</si>
  <si>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</si>
  <si>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</si>
  <si>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</si>
  <si>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</si>
  <si>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</si>
  <si>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</si>
  <si>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</si>
  <si>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</si>
  <si>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</si>
  <si>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</si>
  <si>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</si>
  <si>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</si>
  <si>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</si>
  <si>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</si>
  <si>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</si>
  <si>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</si>
  <si>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</si>
  <si>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</si>
  <si>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</si>
  <si>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</si>
  <si>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</si>
  <si>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</si>
  <si>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</si>
  <si>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</si>
  <si>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</si>
  <si>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</si>
  <si>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</si>
  <si>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</si>
  <si>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</si>
  <si>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</si>
  <si>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</si>
  <si>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</si>
  <si>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</si>
  <si>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</si>
  <si>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</si>
  <si>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</si>
  <si>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</si>
  <si>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</si>
  <si>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</si>
  <si>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</si>
  <si>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</si>
  <si>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</si>
  <si>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</si>
  <si>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</si>
  <si>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</si>
  <si>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</si>
  <si>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</si>
  <si>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</si>
  <si>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</si>
  <si>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</si>
  <si>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</si>
  <si>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</si>
  <si>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</si>
  <si>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</si>
  <si>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</si>
  <si>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</si>
  <si>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</si>
  <si>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</si>
  <si>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</si>
  <si>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</si>
  <si>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</si>
  <si>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</si>
  <si>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</si>
  <si>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</si>
  <si>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</si>
  <si>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</si>
  <si>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</si>
  <si>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</si>
  <si>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</si>
  <si>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</si>
  <si>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</si>
  <si>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</si>
  <si>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</si>
  <si>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</si>
  <si>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</si>
  <si>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</si>
  <si>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</si>
  <si>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</si>
  <si>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</si>
  <si>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</si>
  <si>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</si>
  <si>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</si>
  <si>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</si>
  <si>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</si>
  <si>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</si>
  <si>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</si>
  <si>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</si>
  <si>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</si>
  <si>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</si>
  <si>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</si>
  <si>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</si>
  <si>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</si>
  <si>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</si>
  <si>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</si>
  <si>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</si>
  <si>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</si>
  <si>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</si>
  <si>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</si>
  <si>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</si>
  <si>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</si>
  <si>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</si>
  <si>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</si>
  <si>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</si>
  <si>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</si>
  <si>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</si>
  <si>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</si>
  <si>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</si>
  <si>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</si>
  <si>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</si>
  <si>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</si>
  <si>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</si>
  <si>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</si>
  <si>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</si>
  <si>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</si>
  <si>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</si>
  <si>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</si>
  <si>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</si>
  <si>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</si>
  <si>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</si>
  <si>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</si>
  <si>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</si>
  <si>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</si>
  <si>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</si>
  <si>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</si>
  <si>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</si>
  <si>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</si>
  <si>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</si>
  <si>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</si>
  <si>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</si>
  <si>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</si>
  <si>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</si>
  <si>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</si>
  <si>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</si>
  <si>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</si>
  <si>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</si>
  <si>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</si>
  <si>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</si>
  <si>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</si>
  <si>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</si>
  <si>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</si>
  <si>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</si>
  <si>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</si>
  <si>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</si>
  <si>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</si>
  <si>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</si>
  <si>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</si>
  <si>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</si>
  <si>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</si>
  <si>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</si>
  <si>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</si>
  <si>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</si>
  <si>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</si>
  <si>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</si>
  <si>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</si>
  <si>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</si>
  <si>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</si>
  <si>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</si>
  <si>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</si>
  <si>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</si>
  <si>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</si>
  <si>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</si>
  <si>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</si>
  <si>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</si>
  <si>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</si>
  <si>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</si>
  <si>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</si>
  <si>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</si>
  <si>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</si>
  <si>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</si>
  <si>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</si>
  <si>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</si>
  <si>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</si>
  <si>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</si>
  <si>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</si>
  <si>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</si>
  <si>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</si>
  <si>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</si>
  <si>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</si>
  <si>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</si>
  <si>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</si>
  <si>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</si>
  <si>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</si>
  <si>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</si>
  <si>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</si>
  <si>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</si>
  <si>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</si>
  <si>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</si>
  <si>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</si>
  <si>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</si>
  <si>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</si>
  <si>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</si>
  <si>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</si>
  <si>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</si>
  <si>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</si>
  <si>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</si>
  <si>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</si>
  <si>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</si>
  <si>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</si>
  <si>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</si>
  <si>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</si>
  <si>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</si>
  <si>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</si>
  <si>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</si>
  <si>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</si>
  <si>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</si>
  <si>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</si>
  <si>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</si>
  <si>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</si>
  <si>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</si>
  <si>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</si>
  <si>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</si>
  <si>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</si>
  <si>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</si>
  <si>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</si>
  <si>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</si>
  <si>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</si>
  <si>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</si>
  <si>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</si>
  <si>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</si>
  <si>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</si>
  <si>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</si>
  <si>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</si>
  <si>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</si>
  <si>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</si>
  <si>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</si>
  <si>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</si>
  <si>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</si>
  <si>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</si>
  <si>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</si>
  <si>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</si>
  <si>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</si>
  <si>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</si>
  <si>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</si>
  <si>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</si>
  <si>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</si>
  <si>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</si>
  <si>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</si>
  <si>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</si>
  <si>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</si>
  <si>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</si>
  <si>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</si>
  <si>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</si>
  <si>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</si>
  <si>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</si>
  <si>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</si>
  <si>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</si>
  <si>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</si>
  <si>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</si>
  <si>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</si>
  <si>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</si>
  <si>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</si>
  <si>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</si>
  <si>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</si>
  <si>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</si>
  <si>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</si>
  <si>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</si>
  <si>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</si>
  <si>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</si>
  <si>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</si>
  <si>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</si>
  <si>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</si>
  <si>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</si>
  <si>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</si>
  <si>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</si>
  <si>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</si>
  <si>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</si>
  <si>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</si>
  <si>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</si>
  <si>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</si>
  <si>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</si>
  <si>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</si>
  <si>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</si>
  <si>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</si>
  <si>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</si>
  <si>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</si>
  <si>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</si>
  <si>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</si>
  <si>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</si>
  <si>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</si>
  <si>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</si>
  <si>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</si>
  <si>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</si>
  <si>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</si>
  <si>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</si>
  <si>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</si>
  <si>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</si>
  <si>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</si>
  <si>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</si>
  <si>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</si>
  <si>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</si>
  <si>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</si>
  <si>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</si>
  <si>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</si>
  <si>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</si>
  <si>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</si>
  <si>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</si>
  <si>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</si>
  <si>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</si>
  <si>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</si>
  <si>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</si>
  <si>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</si>
  <si>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</si>
  <si>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</si>
  <si>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</si>
  <si>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</si>
  <si>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</si>
  <si>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</si>
  <si>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</si>
  <si>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</si>
  <si>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</si>
  <si>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</si>
  <si>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</si>
  <si>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</si>
  <si>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</si>
  <si>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</si>
  <si>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</si>
  <si>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</si>
  <si>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</si>
  <si>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</si>
  <si>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</si>
  <si>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</si>
  <si>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</si>
  <si>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</si>
  <si>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</si>
  <si>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</si>
  <si>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</si>
  <si>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</si>
  <si>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</si>
  <si>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</si>
  <si>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</si>
  <si>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</si>
  <si>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</si>
  <si>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</si>
  <si>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</si>
  <si>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</si>
  <si>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</si>
  <si>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</si>
  <si>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</si>
  <si>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</si>
  <si>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</si>
  <si>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</si>
  <si>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</si>
  <si>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</si>
  <si>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</si>
  <si>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</si>
  <si>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</si>
  <si>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</si>
  <si>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</si>
  <si>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</si>
  <si>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</si>
  <si>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</si>
  <si>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</si>
  <si>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</si>
  <si>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</si>
  <si>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</si>
  <si>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</si>
  <si>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</si>
  <si>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</si>
  <si>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</si>
  <si>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</si>
  <si>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</si>
  <si>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</si>
  <si>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</si>
  <si>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</si>
  <si>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</si>
  <si>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</si>
  <si>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</si>
  <si>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</si>
  <si>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</si>
  <si>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</si>
  <si>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</si>
  <si>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</si>
  <si>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</si>
  <si>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</si>
  <si>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</si>
  <si>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</si>
  <si>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</si>
  <si>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</si>
  <si>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</si>
  <si>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</si>
  <si>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</si>
  <si>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</si>
  <si>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</si>
  <si>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</si>
  <si>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</si>
  <si>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</si>
  <si>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</si>
  <si>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</si>
  <si>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</si>
  <si>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</si>
  <si>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</si>
  <si>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</si>
  <si>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</si>
  <si>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</si>
  <si>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</si>
  <si>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</si>
  <si>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</si>
  <si>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</si>
  <si>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</si>
  <si>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</si>
  <si>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</si>
  <si>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</si>
  <si>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</si>
  <si>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</si>
  <si>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</si>
  <si>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</si>
  <si>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</si>
  <si>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</si>
  <si>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</si>
  <si>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</si>
  <si>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</si>
  <si>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</si>
  <si>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</si>
  <si>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</si>
  <si>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</si>
  <si>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</si>
  <si>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</si>
  <si>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</si>
  <si>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</si>
  <si>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</si>
  <si>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</si>
  <si>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</si>
  <si>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</si>
  <si>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</si>
  <si>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</si>
  <si>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</si>
  <si>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</si>
  <si>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</si>
  <si>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</si>
  <si>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</si>
  <si>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</si>
  <si>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</si>
  <si>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</si>
  <si>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</si>
  <si>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</si>
  <si>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</si>
  <si>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</si>
  <si>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</si>
  <si>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</si>
  <si>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</si>
  <si>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</si>
  <si>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</si>
  <si>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</si>
  <si>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</si>
  <si>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</si>
  <si>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</si>
  <si>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</si>
  <si>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</si>
  <si>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</si>
  <si>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</si>
  <si>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</si>
  <si>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</si>
  <si>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</si>
  <si>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</si>
  <si>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</si>
  <si>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</si>
  <si>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</si>
  <si>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</si>
  <si>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</si>
  <si>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</si>
  <si>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</si>
  <si>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</si>
  <si>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</si>
  <si>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</si>
  <si>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</si>
  <si>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</si>
  <si>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</si>
  <si>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</si>
  <si>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</si>
  <si>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</si>
  <si>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</si>
  <si>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</si>
  <si>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</si>
  <si>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</si>
  <si>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</si>
  <si>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</si>
  <si>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</si>
  <si>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</si>
  <si>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</si>
  <si>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</si>
  <si>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</si>
  <si>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</si>
  <si>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</si>
  <si>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</si>
  <si>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</si>
  <si>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</si>
  <si>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</si>
  <si>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</si>
  <si>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</si>
  <si>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</si>
  <si>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</si>
  <si>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</si>
  <si>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</si>
  <si>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</si>
  <si>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</si>
  <si>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</si>
  <si>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</si>
  <si>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</si>
  <si>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</si>
  <si>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</si>
  <si>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</si>
  <si>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</si>
  <si>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</si>
  <si>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</si>
  <si>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</si>
  <si>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</si>
  <si>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</si>
  <si>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</si>
  <si>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</si>
  <si>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</si>
  <si>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</si>
  <si>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</si>
  <si>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</si>
  <si>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</si>
  <si>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</si>
  <si>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</si>
  <si>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</si>
  <si>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</si>
  <si>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</si>
  <si>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</si>
  <si>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</si>
  <si>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</si>
  <si>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</si>
  <si>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</si>
  <si>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</si>
  <si>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</si>
  <si>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</si>
  <si>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</si>
  <si>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</si>
  <si>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</si>
  <si>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</si>
  <si>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</si>
  <si>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</si>
  <si>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</si>
  <si>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</si>
  <si>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</si>
  <si>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</si>
  <si>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</si>
  <si>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</si>
  <si>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</si>
  <si>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</si>
  <si>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</si>
  <si>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</si>
  <si>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</si>
  <si>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</si>
  <si>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</si>
  <si>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</si>
  <si>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</si>
  <si>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</si>
  <si>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</si>
  <si>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</si>
  <si>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</si>
  <si>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</si>
  <si>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</si>
  <si>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</si>
  <si>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</si>
  <si>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</si>
  <si>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</si>
  <si>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</si>
  <si>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</si>
  <si>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</si>
  <si>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</si>
  <si>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</si>
  <si>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</si>
  <si>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</si>
  <si>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</si>
  <si>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</si>
  <si>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</si>
  <si>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</si>
  <si>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</si>
  <si>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</si>
  <si>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</si>
  <si>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</si>
  <si>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</si>
  <si>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</si>
  <si>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</si>
  <si>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</si>
  <si>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</si>
  <si>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</si>
  <si>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</si>
  <si>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</si>
  <si>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</si>
  <si>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</si>
  <si>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</si>
  <si>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</si>
  <si>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</si>
  <si>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</si>
  <si>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</si>
  <si>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</si>
  <si>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</si>
  <si>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</si>
  <si>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</si>
  <si>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</si>
  <si>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</si>
  <si>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</si>
  <si>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</si>
  <si>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</si>
  <si>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</si>
  <si>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</si>
  <si>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</si>
  <si>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</si>
  <si>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</si>
  <si>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</si>
  <si>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</si>
  <si>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</si>
  <si>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</si>
  <si>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</si>
  <si>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</si>
  <si>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</si>
  <si>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</si>
  <si>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</si>
  <si>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</si>
  <si>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</si>
  <si>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</si>
  <si>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</si>
  <si>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</si>
  <si>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</si>
  <si>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</si>
  <si>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</si>
  <si>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</si>
  <si>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</si>
  <si>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</si>
  <si>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</si>
  <si>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</si>
  <si>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</si>
  <si>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</si>
  <si>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</si>
  <si>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</si>
  <si>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</si>
  <si>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</si>
  <si>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</si>
  <si>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</si>
  <si>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</si>
  <si>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</si>
  <si>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</si>
  <si>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</si>
  <si>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</si>
  <si>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</si>
  <si>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</si>
  <si>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</si>
  <si>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</si>
  <si>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</si>
  <si>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</si>
  <si>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</si>
  <si>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</si>
  <si>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</si>
  <si>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</si>
  <si>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</si>
  <si>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</si>
  <si>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</si>
  <si>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</si>
  <si>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</si>
  <si>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</si>
  <si>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</si>
  <si>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</si>
  <si>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</si>
  <si>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</si>
  <si>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</si>
  <si>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</si>
  <si>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</si>
  <si>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</si>
  <si>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</si>
  <si>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</si>
  <si>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</si>
  <si>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</si>
  <si>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</si>
  <si>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</si>
  <si>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</si>
  <si>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</si>
  <si>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</si>
  <si>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</si>
  <si>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</si>
  <si>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</si>
  <si>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</si>
  <si>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</si>
  <si>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</si>
  <si>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</si>
  <si>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</si>
  <si>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</si>
  <si>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</si>
  <si>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</si>
  <si>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</si>
  <si>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</si>
  <si>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</si>
  <si>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</si>
  <si>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</si>
  <si>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</si>
  <si>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</si>
  <si>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</si>
  <si>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</si>
  <si>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</si>
  <si>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</si>
  <si>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</si>
  <si>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</si>
  <si>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</si>
  <si>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</si>
  <si>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</si>
  <si>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</si>
  <si>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</si>
  <si>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</si>
  <si>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</si>
  <si>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</si>
  <si>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</si>
  <si>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</si>
  <si>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</si>
  <si>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</si>
  <si>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</si>
  <si>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</si>
  <si>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</si>
  <si>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</si>
  <si>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</si>
  <si>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</si>
  <si>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</si>
  <si>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</si>
  <si>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</si>
  <si>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</si>
  <si>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</si>
  <si>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</si>
  <si>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</si>
  <si>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</si>
  <si>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</si>
  <si>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</si>
  <si>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</si>
  <si>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</si>
  <si>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</si>
  <si>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</si>
  <si>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</si>
  <si>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</si>
  <si>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</si>
  <si>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</si>
  <si>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</si>
  <si>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</si>
  <si>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</si>
  <si>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</si>
  <si>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</si>
  <si>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</si>
  <si>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</si>
  <si>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</si>
  <si>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</si>
  <si>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</si>
  <si>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</si>
  <si>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</si>
  <si>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</si>
  <si>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</si>
  <si>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</si>
  <si>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</si>
  <si>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</si>
  <si>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</si>
  <si>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</si>
  <si>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</si>
  <si>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</si>
  <si>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</si>
  <si>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</si>
  <si>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</si>
  <si>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</si>
  <si>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</si>
  <si>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</si>
  <si>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</si>
  <si>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</si>
  <si>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</si>
  <si>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</si>
  <si>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</si>
  <si>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</si>
  <si>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</si>
  <si>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</si>
  <si>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</si>
  <si>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</si>
  <si>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</si>
  <si>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</si>
  <si>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</si>
  <si>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</si>
  <si>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</si>
  <si>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</si>
  <si>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</si>
  <si>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</si>
  <si>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</si>
  <si>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</si>
  <si>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</si>
  <si>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</si>
  <si>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</si>
  <si>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</si>
  <si>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</si>
  <si>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</si>
  <si>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</si>
  <si>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</si>
  <si>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</si>
  <si>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</si>
  <si>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</si>
  <si>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</si>
  <si>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</si>
  <si>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</si>
  <si>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</si>
  <si>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</si>
  <si>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</si>
  <si>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</si>
  <si>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</si>
  <si>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</si>
  <si>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</si>
  <si>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</si>
  <si>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</si>
  <si>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</si>
  <si>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</si>
  <si>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</si>
  <si>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</si>
  <si>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</si>
  <si>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</si>
  <si>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</si>
  <si>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</si>
  <si>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</si>
  <si>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</si>
  <si>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</si>
  <si>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</si>
  <si>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</si>
  <si>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</si>
  <si>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</si>
  <si>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</si>
  <si>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</si>
  <si>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</si>
  <si>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</si>
  <si>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</si>
  <si>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</si>
  <si>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</si>
  <si>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</si>
  <si>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</si>
  <si>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</si>
  <si>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</si>
  <si>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</si>
  <si>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</si>
  <si>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</si>
  <si>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</si>
  <si>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</si>
  <si>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</si>
  <si>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</si>
  <si>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</si>
  <si>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</si>
  <si>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</si>
  <si>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</si>
  <si>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</si>
  <si>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</si>
  <si>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</si>
  <si>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</si>
  <si>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</si>
  <si>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</si>
  <si>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</si>
  <si>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</si>
  <si>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</si>
  <si>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</si>
  <si>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</si>
  <si>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</si>
  <si>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</si>
  <si>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</si>
  <si>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</si>
  <si>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</si>
  <si>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</si>
  <si>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</si>
  <si>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</si>
  <si>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</si>
  <si>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</si>
  <si>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</si>
  <si>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</si>
  <si>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</si>
  <si>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</si>
  <si>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</si>
  <si>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</si>
  <si>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</si>
  <si>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</si>
  <si>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</si>
  <si>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</si>
  <si>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</si>
  <si>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</si>
  <si>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</si>
  <si>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</si>
  <si>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</si>
  <si>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</si>
  <si>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</si>
  <si>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</si>
  <si>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</si>
  <si>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</si>
  <si>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</si>
  <si>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</si>
  <si>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</si>
  <si>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</si>
  <si>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</si>
  <si>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</si>
  <si>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</si>
  <si>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</si>
  <si>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</si>
  <si>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</si>
  <si>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</si>
  <si>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</si>
  <si>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</si>
  <si>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</si>
  <si>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</si>
  <si>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</si>
  <si>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</si>
  <si>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</si>
  <si>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</si>
  <si>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</si>
  <si>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</si>
  <si>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</si>
  <si>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</si>
  <si>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</si>
  <si>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</si>
  <si>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</si>
  <si>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</si>
  <si>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</si>
  <si>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</si>
  <si>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</si>
  <si>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</si>
  <si>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</si>
  <si>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</si>
  <si>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</si>
  <si>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</si>
  <si>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</si>
  <si>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</si>
  <si>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</si>
  <si>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</si>
  <si>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</si>
  <si>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</si>
  <si>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</si>
  <si>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</si>
  <si>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</si>
  <si>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</si>
  <si>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</si>
  <si>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</si>
  <si>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</si>
  <si>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</si>
  <si>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</si>
  <si>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</si>
  <si>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</si>
  <si>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</si>
  <si>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</si>
  <si>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</si>
  <si>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</si>
  <si>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</si>
  <si>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</si>
  <si>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</si>
  <si>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</si>
  <si>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</si>
  <si>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</si>
  <si>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</si>
  <si>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</si>
  <si>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</si>
  <si>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</si>
  <si>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</si>
  <si>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</si>
  <si>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</si>
  <si>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</si>
  <si>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</si>
  <si>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</si>
  <si>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</si>
  <si>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</si>
  <si>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</si>
  <si>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</si>
  <si>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</si>
  <si>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</si>
  <si>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</si>
  <si>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</si>
  <si>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</si>
  <si>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</si>
  <si>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</si>
  <si>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</si>
  <si>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</si>
  <si>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</si>
  <si>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</si>
  <si>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</si>
  <si>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</si>
  <si>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</si>
  <si>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</si>
  <si>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</si>
  <si>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</si>
  <si>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</si>
  <si>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</si>
  <si>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</si>
  <si>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</si>
  <si>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</si>
  <si>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</si>
  <si>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</si>
  <si>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</si>
  <si>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</si>
  <si>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</si>
  <si>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</si>
  <si>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</si>
  <si>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</si>
  <si>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</si>
  <si>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</si>
  <si>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</si>
  <si>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</si>
  <si>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</si>
  <si>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</si>
  <si>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</si>
  <si>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</si>
  <si>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</si>
  <si>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</si>
  <si>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</si>
  <si>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</si>
  <si>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</si>
  <si>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</si>
  <si>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</si>
  <si>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</si>
  <si>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</si>
  <si>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</si>
  <si>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</si>
  <si>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</si>
  <si>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</si>
  <si>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</si>
  <si>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</si>
  <si>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</si>
  <si>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</si>
  <si>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</si>
  <si>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</si>
  <si>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</si>
  <si>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</si>
  <si>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</si>
  <si>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</si>
  <si>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</si>
  <si>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</si>
  <si>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</si>
  <si>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</si>
  <si>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</si>
  <si>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</si>
  <si>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</si>
  <si>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</si>
  <si>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</si>
  <si>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</si>
  <si>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</si>
  <si>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</si>
  <si>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</si>
  <si>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</si>
  <si>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</si>
  <si>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</si>
  <si>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</si>
  <si>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</si>
  <si>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</si>
  <si>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</si>
  <si>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</si>
  <si>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</si>
  <si>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</si>
  <si>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</si>
  <si>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</si>
  <si>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</si>
  <si>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</si>
  <si>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</si>
  <si>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</si>
  <si>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</si>
  <si>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</si>
  <si>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</si>
  <si>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</si>
  <si>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</si>
  <si>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</si>
  <si>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</si>
  <si>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</si>
  <si>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</si>
  <si>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</si>
  <si>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</si>
  <si>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</si>
  <si>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</si>
  <si>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</si>
  <si>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</si>
  <si>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</si>
  <si>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</si>
  <si>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</si>
  <si>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</si>
  <si>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</si>
  <si>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</si>
  <si>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</si>
  <si>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</si>
  <si>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</si>
  <si>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</si>
  <si>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</si>
  <si>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</si>
  <si>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</si>
  <si>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</si>
  <si>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</si>
  <si>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</si>
  <si>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</si>
  <si>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</si>
  <si>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</si>
  <si>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</si>
  <si>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</si>
  <si>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</si>
  <si>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</si>
  <si>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</si>
  <si>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</si>
  <si>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</si>
  <si>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</si>
  <si>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</si>
  <si>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</si>
  <si>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</si>
  <si>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</si>
  <si>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</si>
  <si>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</si>
  <si>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</si>
  <si>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</si>
  <si>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</si>
  <si>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</si>
  <si>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</si>
  <si>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</si>
  <si>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</si>
  <si>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</si>
  <si>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</si>
  <si>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</si>
  <si>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</si>
  <si>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</si>
  <si>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</si>
  <si>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</si>
  <si>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</si>
  <si>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</si>
  <si>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</si>
  <si>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</si>
  <si>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</si>
  <si>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</si>
  <si>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</si>
  <si>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</si>
  <si>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</si>
  <si>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</si>
  <si>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</si>
  <si>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</si>
  <si>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</si>
  <si>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</si>
  <si>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</si>
  <si>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</si>
  <si>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</si>
  <si>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</si>
  <si>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</si>
  <si>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</si>
  <si>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</si>
  <si>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</si>
  <si>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</si>
  <si>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</si>
  <si>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</si>
  <si>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</si>
  <si>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</si>
  <si>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</si>
  <si>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</si>
  <si>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</si>
  <si>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</si>
  <si>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</si>
  <si>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</si>
  <si>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</si>
  <si>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</si>
  <si>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</si>
  <si>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</si>
  <si>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</si>
  <si>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</si>
  <si>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</si>
  <si>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</si>
  <si>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</si>
  <si>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</si>
  <si>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</si>
  <si>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</si>
  <si>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</si>
  <si>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</si>
  <si>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</si>
  <si>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</si>
  <si>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</si>
  <si>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</si>
  <si>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</si>
  <si>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</si>
  <si>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</si>
  <si>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</si>
  <si>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</si>
  <si>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</si>
  <si>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</si>
  <si>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</si>
  <si>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</si>
  <si>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</si>
  <si>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</si>
  <si>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</si>
  <si>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</si>
  <si>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</si>
  <si>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</si>
  <si>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</si>
  <si>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</si>
  <si>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</si>
  <si>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</si>
  <si>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</si>
  <si>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</si>
  <si>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</si>
  <si>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</si>
  <si>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</si>
  <si>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</si>
  <si>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</si>
  <si>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</si>
  <si>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</si>
  <si>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</si>
  <si>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</si>
  <si>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</si>
  <si>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</si>
  <si>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</si>
  <si>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</si>
  <si>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</si>
  <si>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</si>
  <si>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</si>
  <si>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</si>
  <si>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</si>
  <si>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</si>
  <si>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</si>
  <si>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</si>
  <si>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</si>
  <si>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</si>
  <si>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</si>
  <si>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</si>
  <si>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</si>
  <si>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</si>
  <si>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</si>
  <si>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</si>
  <si>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</si>
  <si>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</si>
  <si>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</si>
  <si>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</si>
  <si>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</si>
  <si>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</si>
  <si>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</si>
  <si>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</si>
  <si>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</si>
  <si>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</si>
  <si>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</si>
  <si>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</si>
  <si>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</si>
  <si>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</si>
  <si>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</si>
  <si>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</si>
  <si>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</si>
  <si>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</si>
  <si>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</si>
  <si>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</si>
  <si>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</si>
  <si>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</si>
  <si>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</si>
  <si>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</si>
  <si>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</si>
  <si>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</si>
  <si>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</si>
  <si>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</si>
  <si>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</si>
  <si>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</si>
  <si>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</si>
  <si>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</si>
  <si>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</si>
  <si>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</si>
  <si>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</si>
  <si>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</si>
  <si>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</si>
  <si>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</si>
  <si>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</si>
  <si>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</si>
  <si>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</si>
  <si>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</si>
  <si>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</si>
  <si>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</si>
  <si>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</si>
  <si>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</si>
  <si>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</si>
  <si>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</si>
  <si>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</si>
  <si>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</si>
  <si>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</si>
  <si>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</si>
  <si>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</si>
  <si>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</si>
  <si>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</si>
  <si>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</si>
  <si>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</si>
  <si>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</si>
  <si>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</si>
  <si>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</si>
  <si>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</si>
  <si>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</si>
  <si>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</si>
  <si>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</si>
  <si>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</si>
  <si>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</si>
  <si>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</si>
  <si>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</si>
  <si>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</si>
  <si>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</si>
  <si>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</si>
  <si>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</si>
  <si>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</si>
  <si>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</si>
  <si>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</si>
  <si>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</si>
  <si>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</si>
  <si>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</si>
  <si>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</si>
  <si>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</si>
  <si>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</si>
  <si>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</si>
  <si>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</si>
  <si>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</si>
  <si>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</si>
  <si>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</si>
  <si>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</si>
  <si>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</si>
  <si>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</si>
  <si>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</si>
  <si>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</si>
  <si>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</si>
  <si>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</si>
  <si>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</si>
  <si>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</si>
  <si>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</si>
  <si>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</si>
  <si>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</si>
  <si>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</si>
  <si>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</si>
  <si>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</si>
  <si>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</si>
  <si>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</si>
  <si>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</si>
  <si>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</si>
  <si>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</si>
  <si>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</si>
  <si>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</si>
  <si>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</si>
  <si>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</si>
  <si>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</si>
  <si>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</si>
  <si>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</si>
  <si>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</si>
  <si>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</si>
  <si>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</si>
  <si>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</si>
  <si>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</si>
  <si>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</si>
  <si>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</si>
  <si>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</si>
  <si>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</si>
  <si>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</si>
  <si>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</si>
  <si>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</si>
  <si>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</si>
  <si>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</si>
  <si>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</si>
  <si>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</si>
  <si>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</si>
  <si>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</si>
  <si>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</si>
  <si>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</si>
  <si>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</si>
  <si>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</si>
  <si>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</si>
  <si>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</si>
  <si>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</si>
  <si>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</si>
  <si>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</si>
  <si>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</si>
  <si>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</si>
  <si>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</si>
  <si>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</si>
  <si>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</si>
  <si>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</si>
  <si>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</si>
  <si>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</si>
  <si>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</si>
  <si>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</si>
  <si>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</si>
  <si>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</si>
  <si>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</si>
  <si>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</si>
  <si>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</si>
  <si>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</si>
  <si>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</si>
  <si>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</si>
  <si>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</si>
  <si>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</si>
  <si>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</si>
  <si>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</si>
  <si>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</si>
  <si>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</si>
  <si>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</si>
  <si>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</si>
  <si>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</si>
  <si>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</si>
  <si>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</si>
  <si>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</si>
  <si>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</si>
  <si>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</si>
  <si>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</si>
  <si>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</si>
  <si>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</si>
  <si>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</si>
  <si>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</si>
  <si>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</si>
  <si>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</si>
  <si>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</si>
  <si>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</si>
  <si>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</si>
  <si>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</si>
  <si>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</si>
  <si>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</si>
  <si>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</si>
  <si>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</si>
  <si>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</si>
  <si>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</si>
  <si>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</si>
  <si>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</si>
  <si>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</si>
  <si>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</si>
  <si>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</si>
  <si>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</si>
  <si>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</si>
  <si>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</si>
  <si>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</si>
  <si>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</si>
  <si>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</si>
  <si>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</si>
  <si>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</si>
  <si>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</si>
  <si>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</si>
  <si>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</si>
  <si>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</si>
  <si>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</si>
  <si>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</si>
  <si>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</si>
  <si>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</si>
  <si>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</si>
  <si>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</si>
  <si>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</si>
  <si>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</si>
  <si>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</si>
  <si>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</si>
  <si>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</si>
  <si>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</si>
  <si>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</si>
  <si>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</si>
  <si>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</si>
  <si>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</si>
  <si>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</si>
  <si>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</si>
  <si>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</si>
  <si>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</si>
  <si>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</si>
  <si>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</si>
  <si>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</si>
  <si>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</si>
  <si>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</si>
  <si>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</si>
  <si>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</si>
  <si>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</si>
  <si>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</si>
  <si>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</si>
  <si>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</si>
  <si>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</si>
  <si>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</si>
  <si>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</si>
  <si>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</si>
  <si>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</si>
  <si>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</si>
  <si>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</si>
  <si>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</si>
  <si>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</si>
  <si>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</si>
  <si>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</si>
  <si>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</si>
  <si>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</si>
  <si>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</si>
  <si>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</si>
  <si>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</si>
  <si>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</si>
  <si>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</si>
  <si>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</si>
  <si>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</si>
  <si>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</si>
  <si>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</si>
  <si>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</si>
  <si>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</si>
  <si>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</si>
  <si>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</si>
  <si>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</si>
  <si>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</si>
  <si>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</si>
  <si>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</si>
  <si>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</si>
  <si>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</si>
  <si>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</si>
  <si>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</si>
  <si>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</si>
  <si>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</si>
  <si>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</si>
  <si>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</si>
  <si>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</si>
  <si>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</si>
  <si>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</si>
  <si>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</si>
  <si>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</si>
  <si>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</si>
  <si>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</si>
  <si>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</si>
  <si>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</si>
  <si>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</si>
  <si>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</si>
  <si>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</si>
  <si>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</si>
  <si>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</si>
  <si>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</si>
  <si>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</si>
  <si>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</si>
  <si>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</si>
  <si>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</si>
  <si>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</si>
  <si>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</si>
  <si>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</si>
  <si>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</si>
  <si>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</si>
  <si>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</si>
  <si>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</si>
  <si>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</si>
  <si>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</si>
  <si>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</si>
  <si>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</si>
  <si>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</si>
  <si>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</si>
  <si>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</si>
  <si>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</si>
  <si>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</si>
  <si>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</si>
  <si>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</si>
  <si>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</si>
  <si>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</si>
  <si>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</si>
  <si>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</si>
  <si>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</si>
  <si>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</si>
  <si>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</si>
  <si>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</si>
  <si>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</si>
  <si>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</si>
  <si>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</si>
  <si>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</si>
  <si>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</si>
  <si>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</si>
  <si>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</si>
  <si>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</si>
  <si>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</si>
  <si>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</si>
  <si>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</si>
  <si>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</si>
  <si>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</si>
  <si>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</si>
  <si>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</si>
  <si>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</si>
  <si>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</si>
  <si>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</si>
  <si>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</si>
  <si>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</si>
  <si>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</si>
  <si>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</si>
  <si>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</si>
  <si>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</si>
  <si>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</si>
  <si>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</si>
  <si>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</si>
  <si>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</si>
  <si>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</si>
  <si>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</si>
  <si>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</si>
  <si>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</si>
  <si>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</si>
  <si>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</si>
  <si>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</si>
  <si>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</si>
  <si>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</si>
  <si>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</si>
  <si>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</si>
  <si>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</si>
  <si>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</si>
  <si>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</si>
  <si>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</si>
  <si>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</si>
  <si>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</si>
  <si>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</si>
  <si>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</si>
  <si>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</si>
  <si>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</si>
  <si>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</si>
  <si>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</si>
  <si>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</si>
  <si>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</si>
  <si>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</si>
  <si>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</si>
  <si>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</si>
  <si>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</si>
  <si>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</si>
  <si>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</si>
  <si>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</si>
  <si>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</si>
  <si>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</si>
  <si>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</si>
  <si>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</si>
  <si>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</si>
  <si>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</si>
  <si>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</si>
  <si>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</si>
  <si>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</si>
  <si>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</si>
  <si>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</si>
  <si>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</si>
  <si>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</si>
  <si>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</si>
  <si>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</si>
  <si>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</si>
  <si>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</si>
  <si>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</si>
  <si>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</si>
  <si>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</si>
  <si>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</si>
  <si>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</si>
  <si>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</si>
  <si>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</si>
  <si>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</si>
  <si>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</si>
  <si>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</si>
  <si>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</si>
  <si>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</si>
  <si>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</si>
  <si>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</si>
  <si>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</si>
  <si>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</si>
  <si>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</si>
  <si>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</si>
  <si>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</si>
  <si>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</si>
  <si>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</si>
  <si>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</si>
  <si>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</si>
  <si>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</si>
  <si>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</si>
  <si>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</si>
  <si>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</si>
  <si>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</si>
  <si>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</si>
  <si>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</si>
  <si>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</si>
  <si>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</si>
  <si>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</si>
  <si>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</si>
  <si>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</si>
  <si>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</si>
  <si>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</si>
  <si>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</si>
  <si>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</si>
  <si>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</si>
  <si>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</si>
  <si>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</si>
  <si>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</si>
  <si>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</si>
  <si>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</si>
  <si>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</si>
  <si>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</si>
  <si>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</si>
  <si>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</si>
  <si>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</si>
  <si>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</si>
  <si>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</si>
  <si>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</si>
  <si>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</si>
  <si>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</si>
  <si>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</si>
  <si>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</si>
  <si>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</si>
  <si>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</si>
  <si>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</si>
  <si>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</si>
  <si>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</si>
  <si>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</si>
  <si>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</si>
  <si>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</si>
  <si>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</si>
  <si>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</si>
  <si>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</si>
  <si>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</si>
  <si>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</si>
  <si>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</si>
  <si>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</si>
  <si>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</si>
  <si>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</si>
  <si>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</si>
  <si>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</si>
  <si>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</si>
  <si>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</si>
  <si>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</si>
  <si>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</si>
  <si>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</si>
  <si>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</si>
  <si>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</si>
  <si>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</si>
  <si>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</si>
  <si>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</si>
  <si>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</si>
  <si>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</si>
  <si>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</si>
  <si>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</si>
  <si>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</si>
  <si>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</si>
  <si>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</si>
  <si>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</si>
  <si>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</si>
  <si>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</si>
  <si>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</si>
  <si>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</si>
  <si>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</si>
  <si>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</si>
  <si>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</si>
  <si>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</si>
  <si>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</si>
  <si>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</si>
  <si>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</si>
  <si>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</si>
  <si>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</si>
  <si>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</si>
  <si>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</si>
  <si>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</si>
  <si>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</si>
  <si>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</si>
  <si>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</si>
  <si>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</si>
  <si>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</si>
  <si>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</si>
  <si>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</si>
  <si>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</si>
  <si>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</si>
  <si>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</si>
  <si>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</si>
  <si>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</si>
  <si>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</si>
  <si>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</si>
  <si>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</si>
  <si>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</si>
  <si>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</si>
  <si>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</si>
  <si>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</si>
  <si>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</si>
  <si>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</si>
  <si>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</si>
  <si>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</si>
  <si>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</si>
  <si>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</si>
  <si>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</si>
  <si>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</si>
  <si>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</si>
  <si>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</si>
  <si>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</si>
  <si>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</si>
  <si>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</si>
  <si>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</si>
  <si>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</si>
  <si>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</si>
  <si>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</si>
  <si>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</si>
  <si>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</si>
  <si>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</si>
  <si>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</si>
  <si>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</si>
  <si>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</si>
  <si>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</si>
  <si>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</si>
  <si>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</si>
  <si>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</si>
  <si>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</si>
  <si>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</si>
  <si>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</si>
  <si>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</si>
  <si>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</si>
  <si>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</si>
  <si>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</si>
  <si>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</si>
  <si>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</si>
  <si>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</si>
  <si>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</si>
  <si>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</si>
  <si>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</si>
  <si>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</si>
  <si>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</si>
  <si>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</si>
  <si>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</si>
  <si>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</si>
  <si>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</si>
  <si>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</si>
  <si>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</si>
  <si>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</si>
  <si>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</si>
  <si>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</si>
  <si>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</si>
  <si>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</si>
  <si>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</si>
  <si>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</si>
  <si>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</si>
  <si>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</si>
  <si>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</si>
  <si>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</si>
  <si>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</si>
  <si>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</si>
  <si>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</si>
  <si>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</si>
  <si>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</si>
  <si>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</si>
  <si>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</si>
  <si>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</si>
  <si>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</si>
  <si>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</si>
  <si>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</si>
  <si>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</si>
  <si>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</si>
  <si>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</si>
  <si>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</si>
  <si>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</si>
  <si>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</si>
  <si>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</si>
  <si>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</si>
  <si>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</si>
  <si>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</si>
  <si>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</si>
  <si>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</si>
  <si>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</si>
  <si>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</si>
  <si>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</si>
  <si>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</si>
  <si>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</si>
  <si>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</si>
  <si>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</si>
  <si>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</si>
  <si>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</si>
  <si>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</si>
  <si>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</si>
  <si>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</si>
  <si>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</si>
  <si>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</si>
  <si>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</si>
  <si>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</si>
  <si>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</si>
  <si>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</si>
  <si>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</si>
  <si>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</si>
  <si>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</si>
  <si>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</si>
  <si>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</si>
  <si>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</si>
  <si>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</si>
  <si>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</si>
  <si>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</si>
  <si>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</si>
  <si>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</si>
  <si>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</si>
  <si>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</si>
  <si>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</si>
  <si>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</si>
  <si>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</si>
  <si>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</si>
  <si>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</si>
  <si>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</si>
  <si>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</si>
  <si>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</si>
  <si>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</si>
  <si>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</si>
  <si>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</si>
  <si>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</si>
  <si>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</si>
  <si>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</si>
  <si>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</si>
  <si>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</si>
  <si>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</si>
  <si>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</si>
  <si>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</si>
  <si>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</si>
  <si>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</si>
  <si>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</si>
  <si>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</si>
  <si>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</si>
  <si>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</si>
  <si>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</si>
  <si>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</si>
  <si>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</si>
  <si>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</si>
  <si>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</si>
  <si>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</si>
  <si>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</si>
  <si>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</si>
  <si>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</si>
  <si>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</si>
  <si>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</si>
  <si>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</si>
  <si>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</si>
  <si>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</si>
  <si>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</si>
  <si>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</si>
  <si>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</si>
  <si>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</si>
  <si>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</si>
  <si>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</si>
  <si>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</si>
  <si>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</si>
  <si>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</si>
  <si>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</si>
  <si>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</si>
  <si>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</si>
  <si>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</si>
  <si>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</si>
  <si>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</si>
  <si>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</si>
  <si>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</si>
  <si>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</si>
  <si>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</si>
  <si>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</si>
  <si>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</si>
  <si>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</si>
  <si>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</si>
  <si>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</si>
  <si>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</si>
  <si>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</si>
  <si>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</si>
  <si>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</si>
  <si>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</si>
  <si>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</si>
  <si>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</si>
  <si>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</si>
  <si>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</si>
  <si>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</si>
  <si>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</si>
  <si>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</si>
  <si>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</si>
  <si>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</si>
  <si>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</si>
  <si>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</si>
  <si>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</si>
  <si>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</si>
  <si>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</si>
  <si>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</si>
  <si>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</si>
  <si>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</si>
  <si>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</si>
  <si>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</si>
  <si>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</si>
  <si>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</si>
  <si>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</si>
  <si>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</si>
  <si>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</si>
  <si>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</si>
  <si>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</si>
  <si>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</si>
  <si>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</si>
  <si>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</si>
  <si>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</si>
  <si>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</si>
  <si>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</si>
  <si>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</si>
  <si>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</si>
  <si>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</si>
  <si>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</si>
  <si>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</si>
  <si>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</si>
  <si>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</si>
  <si>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</si>
  <si>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</si>
  <si>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</si>
  <si>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</si>
  <si>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</si>
  <si>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</si>
  <si>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</si>
  <si>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</si>
  <si>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</si>
  <si>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</si>
  <si>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</si>
  <si>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</si>
  <si>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</si>
  <si>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</si>
  <si>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</si>
  <si>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</si>
  <si>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</si>
  <si>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</si>
  <si>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</si>
  <si>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</si>
  <si>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</si>
  <si>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</si>
  <si>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</si>
  <si>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</si>
  <si>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</si>
  <si>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</si>
  <si>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</si>
  <si>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</si>
  <si>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</si>
  <si>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</si>
  <si>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</si>
  <si>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</si>
  <si>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</si>
  <si>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</si>
  <si>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</si>
  <si>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</si>
  <si>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</si>
  <si>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</si>
  <si>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</si>
  <si>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</si>
  <si>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</si>
  <si>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</si>
  <si>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</si>
  <si>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</si>
  <si>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</si>
  <si>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</si>
  <si>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</si>
  <si>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</si>
  <si>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</si>
  <si>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</si>
  <si>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</si>
  <si>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</si>
  <si>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</si>
  <si>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</si>
  <si>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</si>
  <si>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</si>
  <si>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</si>
  <si>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</si>
  <si>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</si>
  <si>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</si>
  <si>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</si>
  <si>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</si>
  <si>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</si>
  <si>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</si>
  <si>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</si>
  <si>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</si>
  <si>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</si>
  <si>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</si>
  <si>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</si>
  <si>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</si>
  <si>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</si>
  <si>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</si>
  <si>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</si>
  <si>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</si>
  <si>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</si>
  <si>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</si>
  <si>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</si>
  <si>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</si>
  <si>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</si>
  <si>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</si>
  <si>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</si>
  <si>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</si>
  <si>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</si>
  <si>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</si>
  <si>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</si>
  <si>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</si>
  <si>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</si>
  <si>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</si>
  <si>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</si>
  <si>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</si>
  <si>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</si>
  <si>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</si>
  <si>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</si>
  <si>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</si>
  <si>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</si>
  <si>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</si>
  <si>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</si>
  <si>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</si>
  <si>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</si>
  <si>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</si>
  <si>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</si>
  <si>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</si>
  <si>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</si>
  <si>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</si>
  <si>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</si>
  <si>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</si>
  <si>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</si>
  <si>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</si>
  <si>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</si>
  <si>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</si>
  <si>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</si>
  <si>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</si>
  <si>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</si>
  <si>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</si>
  <si>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</si>
  <si>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</si>
  <si>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</si>
  <si>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</si>
  <si>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</si>
  <si>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</si>
  <si>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</si>
  <si>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</si>
  <si>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</si>
  <si>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</si>
  <si>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</si>
  <si>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</si>
  <si>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</si>
  <si>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</si>
  <si>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</si>
  <si>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</si>
  <si>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</si>
  <si>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</si>
  <si>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</si>
  <si>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</si>
  <si>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</si>
  <si>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</si>
  <si>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</si>
  <si>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</si>
  <si>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</si>
  <si>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</si>
  <si>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</si>
  <si>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</si>
  <si>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</si>
  <si>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</si>
  <si>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</si>
  <si>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</si>
  <si>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</si>
  <si>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</si>
  <si>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</si>
  <si>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</si>
  <si>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</si>
  <si>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</si>
  <si>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</si>
  <si>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</si>
  <si>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</si>
  <si>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</si>
  <si>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</si>
  <si>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</si>
  <si>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</si>
  <si>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</si>
  <si>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</si>
  <si>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</si>
  <si>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</si>
  <si>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</si>
  <si>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</si>
  <si>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</si>
  <si>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</si>
  <si>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</si>
  <si>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</si>
  <si>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</si>
  <si>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</si>
  <si>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</si>
  <si>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</si>
  <si>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</si>
  <si>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</si>
  <si>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</si>
  <si>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</si>
  <si>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</si>
  <si>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</si>
  <si>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</si>
  <si>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</si>
  <si>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</si>
  <si>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</si>
  <si>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</si>
  <si>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</si>
  <si>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</si>
  <si>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</si>
  <si>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</si>
  <si>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</si>
  <si>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</si>
  <si>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</si>
  <si>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</si>
  <si>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</si>
  <si>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</si>
  <si>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</si>
  <si>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</si>
  <si>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</si>
  <si>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</si>
  <si>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</si>
  <si>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</si>
  <si>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</si>
  <si>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</si>
  <si>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</si>
  <si>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</si>
  <si>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</si>
  <si>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</si>
  <si>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</si>
  <si>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</si>
  <si>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</si>
  <si>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</si>
  <si>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</si>
  <si>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</si>
  <si>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</si>
  <si>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</si>
  <si>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</si>
  <si>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</si>
  <si>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</si>
  <si>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</si>
  <si>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</si>
  <si>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</si>
  <si>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</si>
  <si>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</si>
  <si>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</si>
  <si>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</si>
  <si>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</si>
  <si>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</si>
  <si>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</si>
  <si>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</si>
  <si>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</si>
  <si>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</si>
  <si>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</si>
  <si>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</si>
  <si>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</si>
  <si>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</si>
  <si>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</si>
  <si>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</si>
  <si>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</si>
  <si>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</si>
  <si>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</si>
  <si>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</si>
  <si>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</si>
  <si>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</si>
  <si>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</si>
  <si>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</si>
  <si>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</si>
  <si>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</si>
  <si>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</si>
  <si>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</si>
  <si>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</si>
  <si>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</si>
  <si>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</si>
  <si>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</si>
  <si>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</si>
  <si>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</si>
  <si>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</si>
  <si>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</si>
  <si>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</si>
  <si>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</si>
  <si>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</si>
  <si>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</si>
  <si>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</si>
  <si>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</si>
  <si>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</si>
  <si>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</si>
  <si>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</si>
  <si>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</si>
  <si>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</si>
  <si>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</si>
  <si>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</si>
  <si>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</si>
  <si>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</si>
  <si>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</si>
  <si>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</si>
  <si>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</si>
  <si>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</si>
  <si>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</si>
  <si>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</si>
  <si>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</si>
  <si>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</si>
  <si>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</si>
  <si>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</si>
  <si>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</si>
  <si>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</si>
  <si>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</si>
  <si>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</si>
  <si>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</si>
  <si>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</si>
  <si>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</si>
  <si>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</si>
  <si>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</si>
  <si>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</si>
  <si>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</si>
  <si>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</si>
  <si>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</si>
  <si>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</si>
  <si>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</si>
  <si>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</si>
  <si>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</si>
  <si>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</si>
  <si>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</si>
  <si>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</si>
  <si>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</si>
  <si>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</si>
  <si>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</si>
  <si>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</si>
  <si>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</si>
  <si>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</si>
  <si>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</si>
  <si>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</si>
  <si>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</si>
  <si>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</si>
  <si>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</si>
  <si>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</si>
  <si>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</si>
  <si>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</si>
  <si>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</si>
  <si>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</si>
  <si>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</si>
  <si>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</si>
  <si>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</si>
  <si>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</si>
  <si>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</si>
  <si>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</si>
  <si>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</si>
  <si>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</si>
  <si>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</si>
  <si>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</si>
  <si>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</si>
  <si>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</si>
  <si>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</si>
  <si>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</si>
  <si>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</si>
  <si>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</si>
  <si>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</si>
  <si>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</si>
  <si>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</si>
  <si>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</si>
  <si>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</si>
  <si>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</si>
  <si>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</si>
  <si>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</si>
  <si>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</si>
  <si>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</si>
  <si>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</si>
  <si>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</si>
  <si>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</si>
  <si>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</si>
  <si>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</si>
  <si>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</si>
  <si>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</si>
  <si>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</si>
  <si>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</si>
  <si>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</si>
  <si>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</si>
  <si>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</si>
  <si>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</si>
  <si>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</si>
  <si>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</si>
  <si>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</si>
  <si>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</si>
  <si>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</si>
  <si>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</si>
  <si>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</si>
  <si>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</si>
  <si>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</si>
  <si>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</si>
  <si>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</si>
  <si>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</si>
  <si>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</si>
  <si>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</si>
  <si>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</si>
  <si>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</si>
  <si>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</si>
  <si>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</si>
  <si>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</si>
  <si>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</si>
  <si>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</si>
  <si>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</si>
  <si>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</si>
  <si>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</si>
  <si>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</si>
  <si>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</si>
  <si>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</si>
  <si>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</si>
  <si>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</si>
  <si>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</si>
  <si>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</si>
  <si>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</si>
  <si>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</si>
  <si>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</si>
  <si>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</si>
  <si>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</si>
  <si>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</si>
  <si>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</si>
  <si>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</si>
  <si>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</si>
  <si>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</si>
  <si>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</si>
  <si>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</si>
  <si>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</si>
  <si>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</si>
  <si>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</si>
  <si>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</si>
  <si>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</si>
  <si>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</si>
  <si>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</si>
  <si>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</si>
  <si>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</si>
  <si>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</si>
  <si>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</si>
  <si>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</si>
  <si>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</si>
  <si>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</si>
  <si>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</si>
  <si>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</si>
  <si>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</si>
  <si>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</si>
  <si>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</si>
  <si>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</si>
  <si>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</si>
  <si>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</si>
  <si>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</si>
  <si>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</si>
  <si>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</si>
  <si>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</si>
  <si>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</si>
  <si>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</si>
  <si>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</si>
  <si>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</si>
  <si>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</si>
  <si>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</si>
  <si>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</si>
  <si>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</si>
  <si>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</si>
  <si>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</si>
  <si>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</si>
  <si>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</si>
  <si>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</si>
  <si>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</si>
  <si>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</si>
  <si>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</si>
  <si>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</si>
  <si>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</si>
  <si>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</si>
  <si>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</si>
  <si>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</si>
  <si>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</si>
  <si>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</si>
  <si>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</si>
  <si>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</si>
  <si>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</si>
  <si>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</si>
  <si>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</si>
  <si>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</si>
  <si>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</si>
  <si>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</si>
  <si>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</si>
  <si>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</si>
  <si>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</si>
  <si>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</si>
  <si>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</si>
  <si>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</si>
  <si>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</si>
  <si>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</si>
  <si>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</si>
  <si>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</si>
  <si>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</si>
  <si>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</si>
  <si>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</si>
  <si>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</si>
  <si>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</si>
  <si>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</si>
  <si>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</si>
  <si>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</si>
  <si>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</si>
  <si>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</si>
  <si>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</si>
  <si>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</si>
  <si>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</si>
  <si>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</si>
  <si>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</si>
  <si>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</si>
  <si>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</si>
  <si>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</si>
  <si>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</si>
  <si>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</si>
  <si>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</si>
  <si>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</si>
  <si>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</si>
  <si>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</si>
  <si>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</si>
  <si>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</si>
  <si>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</si>
  <si>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</si>
  <si>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</si>
  <si>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</si>
  <si>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</si>
  <si>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</si>
  <si>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</si>
  <si>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</si>
  <si>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</si>
  <si>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</si>
  <si>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</si>
  <si>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</si>
  <si>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</si>
  <si>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</si>
  <si>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</si>
  <si>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</si>
  <si>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</si>
  <si>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</si>
  <si>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</si>
  <si>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</si>
  <si>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</si>
  <si>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</si>
  <si>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</si>
  <si>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</si>
  <si>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</si>
  <si>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</si>
  <si>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</si>
  <si>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</si>
  <si>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</si>
  <si>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</si>
  <si>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</si>
  <si>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</si>
  <si>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</si>
  <si>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</si>
  <si>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</si>
  <si>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</si>
  <si>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</si>
  <si>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</si>
  <si>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</si>
  <si>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</si>
  <si>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</si>
  <si>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</si>
  <si>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</si>
  <si>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</si>
  <si>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</si>
  <si>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</si>
  <si>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</si>
  <si>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</si>
  <si>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</si>
  <si>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</si>
  <si>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</si>
  <si>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</si>
  <si>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</si>
  <si>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</si>
  <si>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</si>
  <si>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</si>
  <si>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</si>
  <si>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</si>
  <si>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</si>
  <si>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</si>
  <si>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</si>
  <si>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</si>
  <si>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</si>
  <si>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</si>
  <si>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</si>
  <si>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</si>
  <si>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</si>
  <si>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</si>
  <si>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</si>
  <si>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</si>
  <si>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</si>
  <si>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</si>
  <si>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</si>
  <si>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</si>
  <si>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</si>
  <si>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</si>
  <si>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</si>
  <si>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</si>
  <si>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</si>
  <si>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</si>
  <si>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</si>
  <si>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</si>
  <si>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</si>
  <si>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</si>
  <si>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</si>
  <si>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</si>
  <si>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</si>
  <si>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</si>
  <si>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</si>
  <si>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</si>
  <si>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</si>
  <si>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</si>
  <si>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</si>
  <si>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</si>
  <si>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</si>
  <si>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</si>
  <si>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</si>
  <si>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</si>
  <si>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</si>
  <si>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</si>
  <si>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</si>
  <si>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</si>
  <si>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</si>
  <si>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</si>
  <si>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</si>
  <si>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</si>
  <si>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</si>
  <si>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</si>
  <si>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</si>
  <si>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</si>
  <si>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</si>
  <si>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</si>
  <si>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</si>
  <si>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</si>
  <si>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</si>
  <si>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</si>
  <si>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</si>
  <si>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</si>
  <si>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</si>
  <si>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</si>
  <si>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</si>
  <si>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</si>
  <si>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</si>
  <si>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</si>
  <si>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</si>
  <si>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</si>
  <si>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</si>
  <si>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</si>
  <si>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</si>
  <si>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</si>
  <si>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</si>
  <si>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</si>
  <si>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</si>
  <si>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</si>
  <si>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</si>
  <si>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</si>
  <si>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</si>
  <si>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</si>
  <si>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</si>
  <si>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</si>
  <si>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</si>
  <si>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</si>
  <si>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</si>
  <si>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</si>
  <si>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</si>
  <si>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</si>
  <si>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</si>
  <si>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</si>
  <si>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</si>
  <si>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</si>
  <si>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</si>
  <si>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</si>
  <si>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</si>
  <si>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</si>
  <si>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</si>
  <si>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</si>
  <si>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</si>
  <si>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</si>
  <si>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</si>
  <si>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</si>
  <si>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</si>
  <si>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</si>
  <si>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</si>
  <si>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</si>
  <si>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</si>
  <si>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</si>
  <si>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</si>
  <si>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</si>
  <si>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</si>
  <si>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</si>
  <si>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</si>
  <si>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</si>
  <si>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</si>
  <si>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</si>
  <si>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</si>
  <si>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</si>
  <si>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</si>
  <si>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</si>
  <si>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</si>
  <si>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</si>
  <si>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</si>
  <si>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</si>
  <si>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</si>
  <si>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</si>
  <si>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</si>
  <si>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</si>
  <si>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</si>
  <si>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</si>
  <si>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</si>
  <si>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</si>
  <si>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</si>
  <si>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</si>
  <si>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</si>
  <si>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</si>
  <si>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</si>
  <si>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</si>
  <si>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</si>
  <si>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</si>
  <si>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</si>
  <si>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</si>
  <si>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</si>
  <si>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</si>
  <si>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</si>
  <si>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</si>
  <si>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</si>
  <si>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</si>
  <si>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</si>
  <si>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</si>
  <si>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</si>
  <si>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</si>
  <si>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</si>
  <si>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</si>
  <si>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</si>
  <si>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</si>
  <si>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</si>
  <si>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</si>
  <si>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</si>
  <si>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</si>
  <si>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</si>
  <si>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</si>
  <si>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</si>
  <si>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</si>
  <si>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</si>
  <si>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</si>
  <si>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</si>
  <si>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</si>
  <si>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</si>
  <si>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</si>
  <si>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</si>
  <si>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</si>
  <si>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</si>
  <si>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</si>
  <si>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</si>
  <si>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</si>
  <si>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</si>
  <si>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</si>
  <si>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</si>
  <si>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</si>
  <si>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</si>
  <si>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</si>
  <si>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</si>
  <si>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</si>
  <si>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</si>
  <si>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</si>
  <si>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</si>
  <si>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</si>
  <si>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</si>
  <si>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</si>
  <si>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</si>
  <si>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</si>
  <si>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</si>
  <si>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</si>
  <si>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</si>
  <si>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</si>
  <si>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</si>
  <si>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</si>
  <si>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</si>
  <si>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</si>
  <si>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</si>
  <si>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</si>
  <si>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</si>
  <si>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</si>
  <si>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</si>
  <si>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</si>
  <si>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</si>
  <si>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</si>
  <si>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</si>
  <si>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</si>
  <si>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</si>
  <si>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</si>
  <si>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</si>
  <si>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</si>
  <si>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</si>
  <si>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</si>
  <si>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</si>
  <si>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</si>
  <si>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</si>
  <si>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</si>
  <si>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</si>
  <si>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</si>
  <si>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</si>
  <si>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</si>
  <si>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</si>
  <si>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</si>
  <si>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</si>
  <si>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</si>
  <si>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</si>
  <si>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</si>
  <si>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</si>
  <si>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</si>
  <si>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</si>
  <si>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</si>
  <si>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</si>
  <si>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</si>
  <si>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</si>
  <si>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</si>
  <si>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</si>
  <si>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</si>
  <si>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</si>
  <si>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</si>
  <si>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</si>
  <si>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</si>
  <si>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</si>
  <si>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</si>
  <si>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</si>
  <si>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</si>
  <si>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</si>
  <si>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</si>
  <si>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</si>
  <si>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</si>
  <si>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</si>
  <si>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</si>
  <si>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</si>
  <si>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</si>
  <si>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</si>
  <si>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</si>
  <si>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</si>
  <si>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</si>
  <si>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</si>
  <si>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</si>
  <si>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</si>
  <si>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</si>
  <si>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</si>
  <si>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</si>
  <si>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</si>
  <si>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</si>
  <si>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</si>
  <si>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</si>
  <si>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</si>
  <si>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</si>
  <si>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</si>
  <si>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</si>
  <si>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</si>
  <si>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</si>
  <si>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</si>
  <si>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</si>
  <si>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</si>
  <si>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</si>
  <si>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</si>
  <si>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</si>
  <si>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</si>
  <si>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</si>
  <si>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</si>
  <si>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</si>
  <si>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</si>
  <si>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</si>
  <si>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</si>
  <si>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</si>
  <si>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</si>
  <si>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</si>
  <si>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</si>
  <si>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</si>
  <si>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</si>
  <si>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</si>
  <si>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</si>
  <si>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</si>
  <si>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</si>
  <si>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</si>
  <si>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</si>
  <si>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</si>
  <si>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</si>
  <si>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</si>
  <si>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</si>
  <si>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</si>
  <si>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</si>
  <si>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</si>
  <si>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</si>
  <si>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</si>
  <si>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</si>
  <si>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</si>
  <si>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</si>
  <si>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</si>
  <si>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</si>
  <si>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</si>
  <si>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</si>
  <si>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</si>
  <si>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</si>
  <si>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</si>
  <si>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</si>
  <si>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</si>
  <si>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</si>
  <si>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</si>
  <si>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</si>
  <si>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</si>
  <si>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</si>
  <si>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</si>
  <si>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</si>
  <si>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</si>
  <si>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</si>
  <si>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</si>
  <si>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</si>
  <si>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</si>
  <si>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</si>
  <si>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</si>
  <si>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</si>
  <si>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</si>
  <si>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</si>
  <si>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</si>
  <si>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</si>
  <si>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</si>
  <si>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</si>
  <si>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</si>
  <si>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</si>
  <si>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</si>
  <si>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</si>
  <si>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</si>
  <si>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</si>
  <si>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</si>
  <si>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</si>
  <si>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</si>
  <si>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</si>
  <si>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</si>
  <si>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</si>
  <si>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</si>
  <si>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</si>
  <si>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</si>
  <si>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</si>
  <si>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</si>
  <si>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</si>
  <si>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</si>
  <si>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</si>
  <si>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</si>
  <si>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</si>
  <si>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</si>
  <si>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</si>
  <si>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</si>
  <si>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</si>
  <si>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</si>
  <si>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</si>
  <si>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</si>
  <si>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</si>
  <si>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</si>
  <si>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</si>
  <si>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</si>
  <si>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</si>
  <si>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</si>
  <si>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</si>
  <si>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</si>
  <si>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</si>
  <si>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</si>
  <si>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</si>
  <si>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</si>
  <si>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</si>
  <si>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</si>
  <si>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</si>
  <si>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</si>
  <si>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</si>
  <si>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</si>
  <si>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</si>
  <si>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</si>
  <si>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</si>
  <si>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</si>
  <si>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</si>
  <si>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</si>
  <si>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</si>
  <si>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</si>
  <si>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</si>
  <si>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</si>
  <si>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</si>
  <si>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</si>
  <si>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</si>
  <si>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</si>
  <si>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</si>
  <si>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</si>
  <si>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</si>
  <si>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</si>
  <si>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</si>
  <si>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</si>
  <si>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</si>
  <si>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</si>
  <si>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</si>
  <si>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</si>
  <si>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</si>
  <si>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</si>
  <si>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</si>
  <si>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</si>
  <si>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</si>
  <si>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</si>
  <si>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</si>
  <si>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</si>
  <si>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</si>
  <si>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</si>
  <si>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</si>
  <si>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</si>
  <si>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</si>
  <si>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</si>
  <si>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</si>
  <si>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</si>
  <si>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</si>
  <si>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</si>
  <si>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</si>
  <si>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</si>
  <si>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</si>
  <si>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</si>
  <si>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</si>
  <si>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</si>
  <si>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</si>
  <si>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</si>
  <si>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</si>
  <si>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</si>
  <si>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</si>
  <si>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</si>
  <si>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</si>
  <si>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</si>
  <si>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</si>
  <si>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</si>
  <si>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</si>
  <si>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</si>
  <si>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</si>
  <si>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</si>
  <si>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</si>
  <si>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</si>
  <si>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</si>
  <si>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</si>
  <si>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</si>
  <si>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</si>
  <si>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</si>
  <si>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</si>
  <si>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</si>
  <si>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</si>
  <si>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</si>
  <si>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</si>
  <si>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</si>
  <si>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</si>
  <si>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</si>
  <si>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</si>
  <si>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</si>
  <si>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</si>
  <si>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</si>
  <si>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</si>
  <si>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</si>
  <si>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</si>
  <si>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</si>
  <si>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</si>
  <si>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</si>
  <si>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</si>
  <si>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</si>
  <si>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</si>
  <si>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</si>
  <si>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</si>
  <si>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</si>
  <si>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</si>
  <si>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</si>
  <si>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</si>
  <si>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</si>
  <si>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</si>
  <si>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</si>
  <si>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</si>
  <si>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</si>
  <si>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</si>
  <si>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</si>
  <si>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</si>
  <si>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</si>
  <si>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</si>
  <si>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</si>
  <si>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</si>
  <si>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</si>
  <si>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</si>
  <si>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</si>
  <si>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</si>
  <si>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</si>
  <si>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</si>
  <si>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</si>
  <si>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</si>
  <si>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</si>
  <si>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</si>
  <si>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</si>
  <si>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</si>
  <si>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</si>
  <si>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</si>
  <si>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</si>
  <si>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</si>
  <si>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</si>
  <si>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</si>
  <si>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</si>
  <si>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</si>
  <si>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</si>
  <si>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</si>
  <si>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</si>
  <si>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</si>
  <si>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</si>
  <si>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</si>
  <si>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</si>
  <si>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</si>
  <si>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</si>
  <si>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</si>
  <si>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</si>
  <si>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</si>
  <si>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</si>
  <si>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</si>
  <si>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</si>
  <si>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</si>
  <si>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</si>
  <si>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</si>
  <si>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</si>
  <si>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</si>
  <si>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</si>
  <si>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</si>
  <si>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</si>
  <si>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</si>
  <si>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</si>
  <si>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</si>
  <si>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</si>
  <si>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</si>
  <si>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</si>
  <si>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</si>
  <si>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</si>
  <si>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</si>
  <si>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</si>
  <si>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</si>
  <si>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</si>
  <si>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</si>
  <si>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</si>
  <si>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</si>
  <si>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</si>
  <si>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</si>
  <si>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</si>
  <si>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</si>
  <si>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</si>
  <si>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</si>
  <si>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</si>
  <si>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</si>
  <si>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</si>
  <si>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</si>
  <si>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</si>
  <si>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</si>
  <si>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</si>
  <si>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</si>
  <si>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</si>
  <si>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</si>
  <si>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</si>
  <si>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</si>
  <si>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</si>
  <si>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</si>
  <si>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</si>
  <si>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</si>
  <si>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</si>
  <si>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</si>
  <si>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</si>
  <si>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</si>
  <si>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</si>
  <si>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</si>
  <si>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</si>
  <si>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</si>
  <si>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</si>
  <si>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</si>
  <si>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</si>
  <si>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</si>
  <si>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</si>
  <si>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</si>
  <si>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</si>
  <si>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</si>
  <si>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</si>
  <si>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</si>
  <si>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</si>
  <si>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</si>
  <si>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</si>
  <si>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</si>
  <si>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</si>
  <si>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</si>
  <si>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</si>
  <si>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</si>
  <si>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</si>
  <si>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</si>
  <si>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</si>
  <si>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</si>
  <si>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</si>
  <si>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</si>
  <si>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</si>
  <si>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</si>
  <si>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</si>
  <si>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</si>
  <si>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</si>
  <si>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</si>
  <si>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</si>
  <si>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</si>
  <si>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</si>
  <si>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</si>
  <si>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</si>
  <si>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</si>
  <si>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</si>
  <si>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</si>
  <si>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</si>
  <si>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</si>
  <si>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</si>
  <si>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</si>
  <si>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</si>
  <si>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</si>
  <si>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</si>
  <si>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</si>
  <si>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</si>
  <si>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</si>
  <si>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</si>
  <si>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</si>
  <si>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</si>
  <si>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</si>
  <si>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</si>
  <si>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</si>
  <si>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</si>
  <si>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</si>
  <si>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</si>
  <si>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</si>
  <si>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</si>
  <si>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</si>
  <si>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</si>
  <si>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</si>
  <si>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</si>
  <si>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</si>
  <si>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</si>
  <si>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</si>
  <si>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</si>
  <si>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</si>
  <si>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</si>
  <si>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</si>
  <si>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</si>
  <si>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</si>
  <si>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</si>
  <si>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</si>
  <si>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</si>
  <si>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</si>
  <si>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</si>
  <si>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</si>
  <si>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</si>
  <si>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</si>
  <si>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</si>
  <si>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</si>
  <si>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</si>
  <si>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</si>
  <si>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</si>
  <si>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</si>
  <si>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</si>
  <si>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</si>
  <si>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</si>
  <si>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</si>
  <si>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</si>
  <si>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</si>
  <si>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</si>
  <si>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</si>
  <si>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</si>
  <si>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</si>
  <si>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</si>
  <si>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</si>
  <si>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</si>
  <si>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</si>
  <si>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</si>
  <si>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</si>
  <si>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</si>
  <si>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</si>
  <si>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</si>
  <si>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</si>
  <si>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</si>
  <si>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</si>
  <si>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</si>
  <si>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</si>
  <si>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</si>
  <si>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</si>
  <si>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</si>
  <si>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</si>
  <si>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</si>
  <si>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</si>
  <si>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</si>
  <si>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</si>
  <si>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</si>
  <si>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</si>
  <si>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</si>
  <si>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</si>
  <si>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</si>
  <si>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</si>
  <si>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</si>
  <si>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</si>
  <si>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</si>
  <si>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</si>
  <si>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</si>
  <si>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</si>
  <si>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</si>
  <si>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</si>
  <si>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</si>
  <si>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</si>
  <si>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</si>
  <si>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</si>
  <si>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</si>
  <si>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</si>
  <si>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</si>
  <si>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</si>
  <si>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</si>
  <si>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</si>
  <si>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</si>
  <si>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</si>
  <si>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</si>
  <si>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</si>
  <si>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</si>
  <si>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</si>
  <si>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</si>
  <si>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</si>
  <si>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</si>
  <si>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</si>
  <si>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</si>
  <si>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</si>
  <si>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</si>
  <si>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</si>
  <si>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</si>
  <si>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</si>
  <si>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</si>
  <si>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</si>
  <si>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</si>
  <si>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</si>
  <si>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</si>
  <si>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</si>
  <si>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</si>
  <si>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</si>
  <si>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</si>
  <si>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</si>
  <si>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</si>
  <si>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</si>
  <si>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</si>
  <si>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</si>
  <si>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</si>
  <si>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</si>
  <si>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</si>
  <si>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</si>
  <si>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</si>
  <si>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</si>
  <si>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</si>
  <si>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</si>
  <si>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</si>
  <si>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</si>
  <si>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</si>
  <si>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</si>
  <si>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</si>
  <si>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</si>
  <si>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</si>
  <si>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</si>
  <si>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</si>
  <si>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</si>
  <si>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</si>
  <si>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</si>
  <si>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</si>
  <si>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</si>
  <si>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</si>
  <si>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</si>
  <si>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</si>
  <si>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</si>
  <si>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</si>
  <si>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</si>
  <si>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</si>
  <si>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</si>
  <si>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</si>
  <si>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</si>
  <si>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</si>
  <si>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</si>
  <si>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</si>
  <si>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</si>
  <si>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</si>
  <si>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</si>
  <si>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</si>
  <si>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</si>
  <si>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</si>
  <si>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</si>
  <si>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</si>
  <si>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</si>
  <si>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</si>
  <si>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</si>
  <si>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</si>
  <si>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</si>
  <si>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</si>
  <si>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</si>
  <si>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</si>
  <si>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</si>
  <si>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</si>
  <si>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</si>
  <si>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</si>
  <si>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</si>
  <si>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</si>
  <si>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</si>
  <si>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</si>
  <si>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</si>
  <si>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</si>
  <si>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</si>
  <si>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</si>
  <si>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</si>
  <si>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</si>
  <si>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</si>
  <si>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</si>
  <si>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</si>
  <si>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</si>
  <si>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</si>
  <si>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</si>
  <si>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</si>
  <si>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</si>
  <si>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</si>
  <si>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</si>
  <si>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</si>
  <si>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</si>
  <si>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</si>
  <si>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</si>
  <si>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</si>
  <si>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</si>
  <si>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</si>
  <si>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</si>
  <si>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</si>
  <si>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</si>
  <si>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</si>
  <si>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</si>
  <si>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</si>
  <si>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</si>
  <si>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</si>
  <si>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</si>
  <si>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</si>
  <si>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</si>
  <si>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</si>
  <si>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</si>
  <si>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</si>
  <si>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</si>
  <si>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</si>
  <si>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</si>
  <si>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</si>
  <si>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</si>
  <si>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</si>
  <si>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</si>
  <si>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</si>
  <si>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</si>
  <si>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</si>
  <si>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</si>
  <si>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</si>
  <si>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</si>
  <si>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</si>
  <si>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</si>
  <si>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</si>
  <si>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</si>
  <si>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</si>
  <si>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</si>
  <si>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</si>
  <si>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</si>
  <si>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</si>
  <si>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</si>
  <si>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</si>
  <si>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</si>
  <si>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</si>
  <si>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</si>
  <si>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</si>
  <si>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</si>
  <si>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</si>
  <si>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</si>
  <si>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</si>
  <si>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</si>
  <si>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</si>
  <si>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</si>
  <si>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</si>
  <si>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</si>
  <si>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</si>
  <si>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</si>
  <si>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</si>
  <si>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</si>
  <si>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</si>
  <si>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</si>
  <si>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</si>
  <si>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</si>
  <si>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</si>
  <si>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</si>
  <si>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</si>
  <si>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</si>
  <si>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</si>
  <si>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</si>
  <si>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</si>
  <si>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</si>
  <si>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</si>
  <si>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</si>
  <si>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</si>
  <si>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</si>
  <si>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</si>
  <si>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</si>
  <si>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</si>
  <si>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</si>
  <si>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</si>
  <si>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</si>
  <si>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</si>
  <si>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</si>
  <si>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</si>
  <si>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</si>
  <si>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</si>
  <si>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</si>
  <si>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</si>
  <si>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</si>
  <si>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</si>
  <si>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</si>
  <si>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</si>
  <si>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</si>
  <si>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</si>
  <si>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</si>
  <si>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</si>
  <si>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</si>
  <si>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</si>
  <si>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</si>
  <si>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</si>
  <si>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</si>
  <si>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</si>
  <si>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</si>
  <si>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</si>
  <si>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</si>
  <si>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</si>
  <si>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</si>
  <si>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</si>
  <si>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</si>
  <si>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</si>
  <si>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</si>
  <si>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</si>
  <si>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</si>
  <si>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</si>
  <si>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</si>
  <si>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</si>
  <si>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</si>
  <si>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</si>
  <si>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</si>
  <si>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</si>
  <si>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</si>
  <si>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</si>
  <si>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</si>
  <si>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</si>
  <si>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</si>
  <si>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</si>
  <si>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</si>
  <si>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</si>
  <si>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</si>
  <si>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</si>
  <si>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</si>
  <si>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</si>
  <si>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</si>
  <si>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</si>
  <si>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</si>
  <si>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</si>
  <si>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</si>
  <si>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</si>
  <si>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</si>
  <si>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</si>
  <si>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</si>
  <si>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</si>
  <si>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</si>
  <si>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</si>
  <si>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</si>
  <si>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</si>
  <si>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</si>
  <si>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</si>
  <si>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</si>
  <si>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</si>
  <si>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</si>
  <si>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</si>
  <si>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</si>
  <si>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</si>
  <si>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</si>
  <si>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</si>
  <si>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</si>
  <si>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</si>
  <si>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</si>
  <si>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</si>
  <si>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</si>
  <si>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</si>
  <si>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</si>
  <si>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</si>
  <si>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</si>
  <si>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</si>
  <si>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</si>
  <si>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</si>
  <si>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</si>
  <si>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</si>
  <si>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</si>
  <si>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</si>
  <si>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</si>
  <si>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</si>
  <si>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</si>
  <si>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</si>
  <si>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</si>
  <si>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</si>
  <si>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</si>
  <si>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</si>
  <si>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</si>
  <si>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</si>
  <si>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</si>
  <si>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</si>
  <si>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</si>
  <si>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</si>
  <si>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</si>
  <si>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</si>
  <si>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</si>
  <si>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</si>
  <si>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</si>
  <si>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</si>
  <si>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</si>
  <si>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</si>
  <si>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</si>
  <si>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</si>
  <si>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</si>
  <si>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</si>
  <si>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</si>
  <si>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</si>
  <si>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</si>
  <si>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</si>
  <si>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</si>
  <si>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</si>
  <si>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</si>
  <si>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</si>
  <si>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</si>
  <si>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</si>
  <si>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</si>
  <si>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</si>
  <si>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</si>
  <si>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</si>
  <si>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</si>
  <si>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</si>
  <si>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</si>
  <si>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</si>
  <si>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</si>
  <si>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</si>
  <si>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</si>
  <si>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</si>
  <si>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</si>
  <si>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</si>
  <si>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</si>
  <si>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</si>
  <si>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</si>
  <si>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</si>
  <si>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</si>
  <si>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</si>
  <si>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</si>
  <si>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</si>
  <si>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</si>
  <si>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</si>
  <si>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</si>
  <si>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</si>
  <si>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</si>
  <si>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</si>
  <si>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</si>
  <si>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</si>
  <si>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</si>
  <si>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</si>
  <si>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</si>
  <si>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</si>
  <si>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</si>
  <si>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</si>
  <si>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</si>
  <si>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</si>
  <si>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</si>
  <si>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</si>
  <si>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</si>
  <si>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</si>
  <si>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</si>
  <si>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</si>
  <si>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</si>
  <si>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</si>
  <si>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</si>
  <si>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</si>
  <si>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</si>
  <si>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</si>
  <si>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</si>
  <si>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</si>
  <si>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</si>
  <si>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</si>
  <si>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</si>
  <si>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</si>
  <si>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</si>
  <si>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</si>
  <si>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</si>
  <si>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</si>
  <si>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</si>
  <si>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</si>
  <si>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</si>
  <si>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</si>
  <si>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</si>
  <si>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</si>
  <si>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</si>
  <si>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</si>
  <si>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</si>
  <si>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</si>
  <si>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</si>
  <si>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</si>
  <si>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</si>
  <si>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</si>
  <si>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</si>
  <si>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</si>
  <si>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</si>
  <si>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</si>
  <si>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</si>
  <si>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</si>
  <si>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</si>
  <si>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</si>
  <si>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</si>
  <si>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</si>
  <si>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</si>
  <si>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</si>
  <si>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</si>
  <si>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</si>
  <si>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</si>
  <si>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</si>
  <si>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</si>
  <si>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</si>
  <si>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</si>
  <si>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</si>
  <si>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</si>
  <si>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</si>
  <si>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</si>
  <si>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</si>
  <si>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</si>
  <si>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</si>
  <si>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</si>
  <si>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</si>
  <si>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</si>
  <si>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</si>
  <si>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</si>
  <si>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</si>
  <si>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</si>
  <si>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</si>
  <si>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</si>
  <si>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</si>
  <si>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</si>
  <si>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</si>
  <si>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</si>
  <si>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</si>
  <si>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</si>
  <si>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</si>
  <si>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</si>
  <si>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</si>
  <si>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</si>
  <si>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</si>
  <si>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</si>
  <si>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</si>
  <si>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</si>
  <si>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</si>
  <si>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</si>
  <si>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</si>
  <si>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</si>
  <si>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</si>
  <si>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</si>
  <si>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</si>
  <si>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</si>
  <si>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</si>
  <si>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</si>
  <si>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</si>
  <si>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</si>
  <si>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</si>
  <si>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</si>
  <si>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</si>
  <si>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</si>
  <si>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</si>
  <si>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</si>
  <si>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</si>
  <si>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</si>
  <si>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</si>
  <si>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</si>
  <si>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</si>
  <si>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</si>
  <si>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</si>
  <si>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</si>
  <si>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</si>
  <si>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</si>
  <si>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</si>
  <si>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</si>
  <si>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</si>
  <si>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</si>
  <si>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</si>
  <si>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</si>
  <si>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</si>
  <si>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</si>
  <si>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</si>
  <si>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</si>
  <si>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</si>
  <si>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</si>
  <si>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</si>
  <si>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</si>
  <si>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</si>
  <si>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</si>
  <si>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</si>
  <si>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</si>
  <si>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</si>
  <si>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</si>
  <si>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</si>
  <si>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</si>
  <si>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</si>
  <si>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</si>
  <si>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</si>
  <si>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</si>
  <si>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</si>
  <si>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</si>
  <si>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</si>
  <si>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</si>
  <si>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</si>
  <si>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</si>
  <si>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</si>
  <si>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</si>
  <si>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</si>
  <si>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</si>
  <si>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</si>
  <si>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</si>
  <si>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</si>
  <si>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</si>
  <si>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</si>
  <si>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</si>
  <si>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</si>
  <si>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</si>
  <si>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</si>
  <si>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</si>
  <si>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</si>
  <si>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</si>
  <si>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</si>
  <si>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</si>
  <si>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</si>
  <si>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</si>
  <si>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</si>
  <si>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</si>
  <si>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</si>
  <si>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</si>
  <si>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</si>
  <si>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</si>
  <si>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</si>
  <si>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</si>
  <si>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</si>
  <si>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</si>
  <si>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</si>
  <si>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</si>
  <si>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</si>
  <si>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</si>
  <si>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</si>
  <si>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</si>
  <si>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</si>
  <si>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</si>
  <si>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</si>
  <si>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</si>
  <si>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</si>
  <si>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</si>
  <si>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</si>
  <si>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</si>
  <si>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</si>
  <si>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</si>
  <si>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</si>
  <si>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</si>
  <si>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</si>
  <si>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</si>
  <si>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</si>
  <si>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</si>
  <si>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</si>
  <si>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</si>
  <si>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</si>
  <si>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</si>
  <si>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</si>
  <si>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</si>
  <si>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</si>
  <si>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</si>
  <si>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</si>
  <si>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</si>
  <si>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</si>
  <si>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</si>
  <si>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</si>
  <si>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</si>
  <si>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</si>
  <si>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</si>
  <si>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</si>
  <si>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</si>
  <si>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</si>
  <si>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</si>
  <si>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</si>
  <si>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</si>
  <si>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</si>
  <si>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</si>
  <si>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</si>
  <si>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</si>
  <si>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</si>
  <si>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</si>
  <si>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</si>
  <si>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</si>
  <si>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</si>
  <si>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</si>
  <si>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</si>
  <si>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</si>
  <si>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</si>
  <si>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</si>
  <si>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</si>
  <si>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</si>
  <si>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</si>
  <si>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</si>
  <si>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</si>
  <si>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</si>
  <si>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</si>
  <si>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</si>
  <si>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</si>
  <si>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</si>
  <si>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</si>
  <si>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</si>
  <si>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</si>
  <si>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</si>
  <si>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</si>
  <si>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</si>
  <si>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</si>
  <si>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</si>
  <si>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</si>
  <si>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</si>
  <si>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</si>
  <si>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</si>
  <si>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</si>
  <si>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</si>
  <si>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</si>
  <si>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</si>
  <si>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</si>
  <si>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</si>
  <si>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</si>
  <si>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</si>
  <si>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</si>
  <si>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</si>
  <si>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</si>
  <si>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</si>
  <si>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</si>
  <si>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</si>
  <si>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</si>
  <si>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</si>
  <si>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</si>
  <si>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</si>
  <si>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</si>
  <si>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</si>
  <si>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</si>
  <si>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</si>
  <si>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</si>
  <si>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</si>
  <si>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</si>
  <si>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</si>
  <si>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</si>
  <si>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</si>
  <si>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</si>
  <si>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</si>
  <si>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</si>
  <si>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</si>
  <si>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</si>
  <si>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</si>
  <si>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</si>
  <si>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</si>
  <si>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</si>
  <si>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</si>
  <si>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</si>
  <si>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</si>
  <si>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</si>
  <si>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</si>
  <si>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</si>
  <si>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</si>
  <si>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</si>
  <si>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</si>
  <si>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</si>
  <si>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</si>
  <si>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</si>
  <si>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</si>
  <si>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</si>
  <si>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</si>
  <si>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</si>
  <si>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</si>
  <si>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</si>
  <si>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</si>
  <si>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</si>
  <si>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</si>
  <si>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</si>
  <si>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</si>
  <si>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</si>
  <si>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</si>
  <si>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</si>
  <si>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</si>
  <si>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</si>
  <si>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</si>
  <si>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</si>
  <si>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</si>
  <si>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</si>
  <si>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</si>
  <si>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</si>
  <si>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</si>
  <si>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</si>
  <si>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</si>
  <si>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</si>
  <si>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</si>
  <si>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</si>
  <si>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</si>
  <si>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</si>
  <si>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</si>
  <si>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</si>
  <si>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</si>
  <si>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</si>
  <si>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</si>
  <si>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</si>
  <si>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</si>
  <si>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</si>
  <si>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</si>
  <si>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</si>
  <si>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</si>
  <si>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</si>
  <si>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</si>
  <si>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</si>
  <si>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</si>
  <si>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</si>
  <si>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</si>
  <si>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</si>
  <si>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</si>
  <si>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</si>
  <si>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</si>
  <si>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</si>
  <si>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</si>
  <si>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</si>
  <si>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</si>
  <si>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</si>
  <si>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</si>
  <si>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</si>
  <si>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</si>
  <si>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</si>
  <si>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</si>
  <si>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</si>
  <si>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</si>
  <si>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</si>
  <si>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</si>
  <si>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</si>
  <si>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</si>
  <si>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</si>
  <si>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</si>
  <si>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</si>
  <si>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</si>
  <si>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</si>
  <si>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</si>
  <si>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</si>
  <si>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</si>
  <si>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</si>
  <si>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</si>
  <si>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</si>
  <si>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</si>
  <si>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</si>
  <si>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</si>
  <si>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</si>
  <si>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</si>
  <si>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</si>
  <si>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</si>
  <si>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</si>
  <si>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</si>
  <si>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</si>
  <si>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</si>
  <si>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</si>
  <si>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</si>
  <si>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</si>
  <si>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</si>
  <si>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</si>
  <si>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</si>
  <si>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</si>
  <si>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</si>
  <si>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</si>
  <si>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</si>
  <si>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</si>
  <si>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</si>
  <si>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</si>
  <si>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</si>
  <si>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</si>
  <si>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</si>
  <si>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</si>
  <si>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</si>
  <si>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</si>
  <si>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</si>
  <si>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</si>
  <si>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</si>
  <si>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</si>
  <si>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</si>
  <si>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</si>
  <si>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</si>
  <si>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</si>
  <si>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</si>
  <si>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</si>
  <si>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</si>
  <si>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</si>
  <si>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</si>
  <si>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</si>
  <si>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</si>
  <si>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</si>
  <si>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</si>
  <si>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</si>
  <si>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</si>
  <si>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</si>
  <si>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</si>
  <si>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</si>
  <si>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</si>
  <si>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</si>
  <si>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</si>
  <si>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</si>
  <si>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</si>
  <si>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</si>
  <si>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</si>
  <si>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</si>
  <si>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</si>
  <si>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</si>
  <si>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</si>
  <si>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</si>
  <si>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</si>
  <si>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</si>
  <si>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</si>
  <si>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</si>
  <si>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</si>
  <si>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</si>
  <si>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</si>
  <si>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</si>
  <si>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</si>
  <si>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</si>
  <si>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</si>
  <si>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</si>
  <si>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</si>
  <si>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</si>
  <si>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</si>
  <si>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</si>
  <si>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</si>
  <si>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</si>
  <si>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</si>
  <si>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</si>
  <si>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</si>
  <si>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</si>
  <si>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</si>
  <si>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</si>
  <si>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</si>
  <si>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</si>
  <si>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</si>
  <si>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</si>
  <si>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</si>
  <si>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</si>
  <si>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</si>
  <si>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</si>
  <si>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</si>
  <si>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</si>
  <si>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</si>
  <si>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</si>
  <si>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</si>
  <si>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</si>
  <si>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</si>
  <si>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</si>
  <si>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</si>
  <si>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</si>
  <si>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</si>
  <si>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</si>
  <si>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</si>
  <si>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</si>
  <si>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</si>
  <si>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</si>
  <si>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</si>
  <si>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</si>
  <si>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</si>
  <si>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</si>
  <si>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</si>
  <si>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</si>
  <si>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</si>
  <si>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</si>
  <si>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</si>
  <si>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</si>
  <si>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</si>
  <si>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</si>
  <si>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</si>
  <si>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</si>
  <si>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</si>
  <si>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</si>
  <si>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</si>
  <si>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</si>
  <si>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</si>
  <si>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</si>
  <si>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</si>
  <si>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</si>
  <si>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</si>
  <si>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</si>
  <si>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</si>
  <si>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</si>
  <si>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</si>
  <si>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</si>
  <si>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</si>
  <si>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</si>
  <si>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</si>
  <si>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</si>
  <si>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</si>
  <si>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</si>
  <si>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</si>
  <si>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</si>
  <si>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</si>
  <si>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</si>
  <si>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</si>
  <si>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</si>
  <si>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</si>
  <si>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</si>
  <si>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</si>
  <si>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</si>
  <si>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</si>
  <si>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</si>
  <si>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</si>
  <si>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</si>
  <si>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</si>
  <si>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</si>
  <si>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</si>
  <si>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</si>
  <si>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</si>
  <si>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</si>
  <si>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</si>
  <si>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</si>
  <si>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</si>
  <si>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</si>
  <si>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</si>
  <si>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</si>
  <si>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</si>
  <si>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</si>
  <si>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</si>
  <si>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</si>
  <si>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</si>
  <si>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</si>
  <si>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</si>
  <si>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</si>
  <si>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</si>
  <si>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</si>
  <si>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</si>
  <si>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</si>
  <si>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</si>
  <si>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</si>
  <si>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</si>
  <si>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</si>
  <si>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</si>
  <si>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</si>
  <si>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</si>
  <si>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</si>
  <si>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</si>
  <si>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</si>
  <si>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</si>
  <si>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</si>
  <si>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</si>
  <si>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</si>
  <si>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</si>
  <si>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</si>
  <si>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</si>
  <si>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</si>
  <si>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</si>
  <si>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</si>
  <si>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</si>
  <si>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</si>
  <si>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</si>
  <si>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</si>
  <si>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</si>
  <si>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</si>
  <si>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</si>
  <si>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</si>
  <si>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</si>
  <si>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</si>
  <si>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</si>
  <si>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</si>
  <si>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</si>
  <si>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</si>
  <si>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</si>
  <si>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</si>
  <si>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</si>
  <si>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</si>
  <si>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</si>
  <si>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</si>
  <si>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</si>
  <si>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</si>
  <si>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</si>
  <si>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</si>
  <si>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</si>
  <si>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</si>
  <si>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</si>
  <si>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</si>
  <si>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</si>
  <si>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</si>
  <si>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</si>
  <si>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</si>
  <si>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</si>
  <si>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</si>
  <si>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</si>
  <si>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</si>
  <si>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</si>
  <si>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</si>
  <si>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</si>
  <si>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</si>
  <si>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</si>
  <si>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</si>
  <si>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</si>
  <si>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</si>
  <si>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</si>
  <si>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</si>
  <si>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</si>
  <si>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</si>
  <si>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</si>
  <si>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</si>
  <si>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</si>
  <si>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</si>
  <si>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</si>
  <si>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</si>
  <si>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</si>
  <si>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</si>
  <si>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</si>
  <si>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</si>
  <si>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</si>
  <si>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</si>
  <si>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</si>
  <si>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</si>
  <si>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</si>
  <si>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</si>
  <si>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</si>
  <si>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</si>
  <si>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</si>
  <si>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</si>
  <si>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</si>
  <si>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</si>
  <si>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</si>
  <si>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</si>
  <si>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</si>
  <si>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</si>
  <si>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</si>
  <si>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</si>
  <si>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</si>
  <si>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</si>
  <si>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</si>
  <si>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</si>
  <si>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</si>
  <si>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</si>
  <si>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</si>
  <si>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</si>
  <si>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</si>
  <si>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</si>
  <si>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</si>
  <si>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</si>
  <si>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</si>
  <si>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</si>
  <si>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</si>
  <si>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</si>
  <si>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</si>
  <si>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</si>
  <si>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</si>
  <si>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</si>
  <si>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</si>
  <si>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</si>
  <si>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</si>
  <si>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</si>
  <si>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</si>
  <si>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</si>
  <si>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</si>
  <si>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</si>
  <si>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</si>
  <si>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</si>
  <si>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</si>
  <si>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</si>
  <si>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</si>
  <si>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</si>
  <si>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</si>
  <si>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</si>
  <si>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</si>
  <si>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</si>
  <si>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</si>
  <si>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</si>
  <si>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</si>
  <si>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</si>
  <si>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</si>
  <si>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</si>
  <si>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</si>
  <si>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</si>
  <si>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</si>
  <si>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</si>
  <si>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</si>
  <si>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</si>
  <si>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</si>
  <si>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</si>
  <si>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</si>
  <si>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</si>
  <si>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</si>
  <si>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</si>
  <si>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</si>
  <si>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</si>
  <si>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</si>
  <si>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</si>
  <si>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</si>
  <si>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</si>
  <si>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</si>
  <si>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</si>
  <si>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</si>
  <si>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</si>
  <si>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</si>
  <si>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</si>
  <si>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</si>
  <si>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</si>
  <si>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</si>
  <si>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</si>
  <si>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</si>
  <si>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</si>
  <si>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</si>
  <si>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</si>
  <si>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</si>
  <si>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</si>
  <si>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</si>
  <si>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</si>
  <si>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</si>
  <si>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</si>
  <si>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</si>
  <si>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</si>
  <si>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</si>
  <si>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</si>
  <si>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</si>
  <si>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</si>
  <si>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</si>
  <si>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</si>
  <si>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</si>
  <si>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</si>
  <si>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</si>
  <si>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</si>
  <si>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</si>
  <si>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</si>
  <si>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</si>
  <si>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</si>
  <si>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</si>
  <si>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</si>
  <si>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</si>
  <si>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</si>
  <si>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</si>
  <si>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</si>
  <si>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</si>
  <si>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</si>
  <si>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</si>
  <si>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</si>
  <si>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</si>
  <si>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</si>
  <si>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</si>
  <si>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</si>
  <si>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</si>
  <si>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</si>
  <si>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</si>
  <si>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</si>
  <si>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</si>
  <si>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</si>
  <si>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</si>
  <si>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</si>
  <si>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</si>
  <si>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</si>
  <si>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</si>
  <si>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</si>
  <si>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</si>
  <si>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</si>
  <si>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</si>
  <si>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</si>
  <si>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</si>
  <si>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</si>
  <si>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</si>
  <si>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</si>
  <si>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</si>
  <si>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</si>
  <si>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</si>
  <si>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</si>
  <si>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</si>
  <si>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</si>
  <si>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</si>
  <si>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</si>
  <si>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</si>
  <si>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</si>
  <si>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</si>
  <si>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</si>
  <si>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</si>
  <si>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</si>
  <si>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</si>
  <si>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</si>
  <si>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</si>
  <si>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</si>
  <si>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</si>
  <si>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</si>
  <si>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</si>
  <si>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</si>
  <si>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</si>
  <si>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</si>
  <si>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</si>
  <si>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</si>
  <si>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</si>
  <si>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</si>
  <si>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</si>
  <si>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</si>
  <si>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</si>
  <si>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</si>
  <si>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</si>
  <si>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</si>
  <si>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</si>
  <si>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</si>
  <si>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</si>
  <si>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</si>
  <si>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</si>
  <si>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</si>
  <si>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</si>
  <si>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</si>
  <si>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</si>
  <si>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</si>
  <si>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</si>
  <si>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</si>
  <si>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</si>
  <si>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</si>
  <si>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</si>
  <si>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</si>
  <si>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</si>
  <si>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</si>
  <si>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</si>
  <si>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</si>
  <si>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</si>
  <si>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</si>
  <si>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</si>
  <si>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</si>
  <si>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</si>
  <si>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</si>
  <si>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</si>
  <si>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</si>
  <si>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</si>
  <si>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</si>
  <si>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</si>
  <si>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</si>
  <si>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</si>
  <si>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</si>
  <si>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</si>
  <si>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</si>
  <si>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</si>
  <si>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</si>
  <si>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</si>
  <si>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</si>
  <si>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</si>
  <si>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</si>
  <si>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</si>
  <si>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</si>
  <si>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</si>
  <si>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</si>
  <si>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</si>
  <si>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</si>
  <si>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</si>
  <si>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</si>
  <si>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</si>
  <si>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</si>
  <si>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</si>
  <si>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</si>
  <si>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</si>
  <si>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</si>
  <si>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</si>
  <si>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</si>
  <si>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</si>
  <si>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</si>
  <si>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</si>
  <si>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</si>
  <si>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</si>
  <si>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</si>
  <si>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</si>
  <si>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</si>
  <si>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</si>
  <si>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</si>
  <si>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</si>
  <si>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</si>
  <si>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</si>
  <si>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</si>
  <si>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</si>
  <si>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</si>
  <si>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</si>
  <si>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</si>
  <si>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</si>
  <si>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</si>
  <si>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</si>
  <si>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</si>
  <si>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</si>
  <si>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</si>
  <si>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</si>
  <si>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</si>
  <si>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</si>
  <si>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</si>
  <si>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</si>
  <si>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</si>
  <si>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</si>
  <si>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</si>
  <si>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</si>
  <si>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</si>
  <si>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</si>
  <si>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</si>
  <si>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</si>
  <si>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</si>
  <si>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</si>
  <si>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</si>
  <si>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</si>
  <si>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</si>
  <si>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</si>
  <si>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</si>
  <si>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</si>
  <si>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</si>
  <si>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</si>
  <si>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</si>
  <si>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</si>
  <si>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</si>
  <si>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</si>
  <si>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</si>
  <si>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</si>
  <si>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</si>
  <si>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</si>
  <si>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</si>
  <si>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</si>
  <si>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</si>
  <si>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</si>
  <si>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</si>
  <si>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</si>
  <si>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</si>
  <si>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</si>
  <si>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</si>
  <si>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</si>
  <si>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</si>
  <si>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</si>
  <si>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</si>
  <si>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</si>
  <si>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</si>
  <si>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</si>
  <si>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</si>
  <si>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</si>
  <si>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</si>
  <si>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</si>
  <si>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</si>
  <si>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</si>
  <si>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</si>
  <si>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</si>
  <si>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</si>
  <si>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</si>
  <si>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</si>
  <si>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</si>
  <si>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</si>
  <si>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</si>
  <si>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</si>
  <si>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</si>
  <si>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</si>
  <si>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</si>
  <si>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</si>
  <si>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</si>
  <si>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</si>
  <si>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</si>
  <si>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</si>
  <si>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</si>
  <si>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</si>
  <si>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</si>
  <si>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</si>
  <si>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</si>
  <si>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</si>
  <si>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</si>
  <si>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</si>
  <si>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</si>
  <si>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</si>
  <si>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</si>
  <si>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</si>
  <si>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</si>
  <si>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</si>
  <si>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</si>
  <si>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</si>
  <si>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</si>
  <si>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</si>
  <si>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</si>
  <si>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</si>
  <si>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</si>
  <si>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</si>
  <si>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</si>
  <si>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</si>
  <si>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</si>
  <si>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</si>
  <si>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</si>
  <si>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</si>
  <si>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</si>
  <si>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</si>
  <si>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</si>
  <si>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</si>
  <si>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</si>
  <si>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</si>
  <si>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</si>
  <si>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</si>
  <si>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</si>
  <si>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</si>
  <si>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</si>
  <si>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</si>
  <si>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</si>
  <si>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</si>
  <si>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</si>
  <si>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</si>
  <si>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</si>
  <si>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</si>
  <si>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</si>
  <si>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</si>
  <si>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</si>
  <si>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</si>
  <si>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</si>
  <si>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</si>
  <si>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</si>
  <si>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</si>
  <si>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</si>
  <si>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</si>
  <si>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</si>
  <si>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</si>
  <si>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</si>
  <si>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</si>
  <si>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</si>
  <si>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</si>
  <si>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</si>
  <si>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</si>
  <si>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</si>
  <si>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</si>
  <si>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</si>
  <si>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</si>
  <si>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</si>
  <si>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</si>
  <si>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</si>
  <si>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</si>
  <si>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</si>
  <si>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</si>
  <si>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</si>
  <si>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</si>
  <si>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</si>
  <si>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</si>
  <si>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</si>
  <si>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</si>
  <si>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</si>
  <si>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</si>
  <si>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</si>
  <si>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</si>
  <si>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</si>
  <si>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</si>
  <si>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</si>
  <si>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</si>
  <si>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</si>
  <si>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</si>
  <si>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</si>
  <si>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</si>
  <si>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</si>
  <si>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</si>
  <si>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</si>
  <si>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</si>
  <si>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</si>
  <si>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</si>
  <si>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</si>
  <si>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</si>
  <si>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</si>
  <si>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</si>
  <si>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</si>
  <si>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</si>
  <si>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</si>
  <si>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</si>
  <si>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</si>
  <si>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</si>
  <si>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</si>
  <si>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</si>
  <si>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</si>
  <si>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</si>
  <si>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</si>
  <si>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</si>
  <si>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</si>
  <si>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</si>
  <si>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</si>
  <si>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</si>
  <si>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</si>
  <si>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</si>
  <si>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</si>
  <si>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</si>
  <si>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</si>
  <si>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</si>
  <si>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</si>
  <si>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</si>
  <si>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</si>
  <si>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</si>
  <si>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</si>
  <si>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</si>
  <si>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</si>
  <si>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</si>
  <si>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</si>
  <si>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</si>
  <si>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</si>
  <si>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</si>
  <si>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</si>
  <si>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</si>
  <si>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</si>
  <si>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</si>
  <si>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</si>
  <si>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</si>
  <si>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</si>
  <si>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</si>
  <si>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</si>
  <si>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</si>
  <si>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</si>
  <si>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</si>
  <si>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</si>
  <si>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</si>
  <si>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</si>
  <si>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</si>
  <si>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</si>
  <si>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</si>
  <si>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</si>
  <si>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</si>
  <si>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</si>
  <si>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</si>
  <si>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</si>
  <si>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</si>
  <si>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</si>
  <si>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</si>
  <si>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</si>
  <si>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</si>
  <si>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</si>
  <si>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</si>
  <si>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</si>
  <si>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</si>
  <si>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</si>
  <si>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</si>
  <si>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</si>
  <si>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</si>
  <si>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</si>
  <si>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</si>
  <si>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</si>
  <si>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</si>
  <si>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</si>
  <si>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</si>
  <si>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</si>
  <si>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</si>
  <si>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</si>
  <si>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</si>
  <si>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</si>
  <si>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</si>
  <si>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</si>
  <si>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</si>
  <si>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</si>
  <si>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</si>
  <si>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</si>
  <si>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</si>
  <si>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</si>
  <si>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</si>
  <si>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</si>
  <si>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</si>
  <si>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</si>
  <si>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</si>
  <si>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</si>
  <si>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</si>
  <si>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</si>
  <si>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</si>
  <si>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</si>
  <si>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</si>
  <si>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</si>
  <si>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</si>
  <si>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</si>
  <si>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</si>
  <si>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</si>
  <si>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</si>
  <si>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</si>
  <si>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</si>
  <si>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</si>
  <si>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</si>
  <si>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</si>
  <si>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</si>
  <si>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</si>
  <si>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</si>
  <si>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</si>
  <si>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</si>
  <si>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</si>
  <si>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</si>
  <si>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</si>
  <si>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</si>
  <si>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</si>
  <si>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</si>
  <si>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</si>
  <si>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</si>
  <si>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</si>
  <si>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</si>
  <si>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</si>
  <si>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</si>
  <si>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</si>
  <si>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</si>
  <si>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</si>
  <si>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</si>
  <si>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</si>
  <si>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</si>
  <si>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</si>
  <si>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</si>
  <si>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</si>
  <si>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</si>
  <si>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</si>
  <si>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</si>
  <si>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</si>
  <si>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</si>
  <si>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</si>
  <si>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</si>
  <si>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</si>
  <si>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</si>
  <si>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</si>
  <si>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</si>
  <si>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</si>
  <si>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</si>
  <si>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</si>
  <si>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</si>
  <si>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</si>
  <si>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</si>
  <si>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</si>
  <si>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</si>
  <si>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</si>
  <si>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</si>
  <si>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</si>
  <si>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</si>
  <si>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</si>
  <si>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</si>
  <si>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</si>
  <si>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</si>
  <si>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</si>
  <si>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</si>
  <si>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</si>
  <si>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</si>
  <si>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</si>
  <si>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</si>
  <si>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</si>
  <si>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</si>
  <si>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</si>
  <si>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</si>
  <si>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</si>
  <si>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</si>
  <si>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</si>
  <si>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</si>
  <si>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</si>
  <si>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</si>
  <si>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</si>
  <si>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</si>
  <si>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</si>
  <si>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</si>
  <si>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</si>
  <si>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</si>
  <si>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</si>
  <si>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</si>
  <si>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</si>
  <si>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</si>
  <si>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</si>
  <si>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</si>
  <si>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</si>
  <si>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</si>
  <si>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</si>
  <si>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</si>
  <si>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</si>
  <si>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</si>
  <si>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</si>
  <si>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</si>
  <si>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</si>
  <si>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</si>
  <si>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</si>
  <si>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</si>
  <si>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</si>
  <si>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</si>
  <si>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</si>
  <si>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</si>
  <si>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</si>
  <si>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</si>
  <si>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</si>
  <si>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</si>
  <si>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</si>
  <si>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</si>
  <si>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</si>
  <si>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</si>
  <si>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</si>
  <si>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</si>
  <si>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</si>
  <si>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</si>
  <si>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</si>
  <si>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</si>
  <si>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</si>
  <si>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</si>
  <si>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</si>
  <si>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</si>
  <si>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</si>
  <si>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</si>
  <si>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</si>
  <si>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</si>
  <si>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</si>
  <si>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</si>
  <si>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</si>
  <si>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</si>
  <si>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</si>
  <si>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</si>
  <si>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</si>
  <si>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</si>
  <si>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</si>
  <si>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</si>
  <si>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</si>
  <si>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</si>
  <si>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</si>
  <si>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</si>
  <si>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</si>
  <si>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</si>
  <si>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</si>
  <si>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</si>
  <si>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</si>
  <si>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</si>
  <si>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</si>
  <si>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</si>
  <si>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</si>
  <si>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</si>
  <si>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</si>
  <si>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</si>
  <si>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</si>
  <si>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</si>
  <si>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</si>
  <si>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</si>
  <si>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</si>
  <si>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</si>
  <si>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</si>
  <si>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</si>
  <si>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</si>
  <si>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</si>
  <si>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</si>
  <si>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</si>
  <si>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</si>
  <si>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</si>
  <si>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</si>
  <si>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</si>
  <si>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</si>
  <si>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</si>
  <si>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</si>
  <si>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</si>
  <si>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</si>
  <si>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</si>
  <si>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</si>
  <si>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</si>
  <si>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</si>
  <si>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</si>
  <si>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</si>
  <si>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</si>
  <si>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</si>
  <si>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</si>
  <si>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</si>
  <si>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</si>
  <si>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</si>
  <si>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</si>
  <si>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</si>
  <si>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</si>
  <si>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</si>
  <si>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</si>
  <si>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</si>
  <si>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</si>
  <si>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</si>
  <si>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</si>
  <si>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</si>
  <si>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</si>
  <si>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</si>
  <si>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</si>
  <si>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</si>
  <si>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</si>
  <si>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</si>
  <si>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</si>
  <si>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</si>
  <si>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</si>
  <si>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</si>
  <si>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</si>
  <si>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</si>
  <si>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</si>
  <si>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</si>
  <si>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</si>
  <si>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</si>
  <si>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</si>
  <si>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</si>
  <si>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</si>
  <si>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</si>
  <si>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</si>
  <si>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</si>
  <si>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</si>
  <si>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</si>
  <si>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</si>
  <si>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</si>
  <si>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</si>
  <si>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</si>
  <si>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</si>
  <si>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</si>
  <si>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</si>
  <si>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</si>
  <si>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</si>
  <si>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</si>
  <si>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</si>
  <si>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</si>
  <si>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</si>
  <si>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</si>
  <si>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</si>
  <si>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</si>
  <si>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</si>
  <si>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</si>
  <si>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</si>
  <si>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</si>
  <si>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</si>
  <si>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</si>
  <si>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</si>
  <si>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</si>
  <si>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</si>
  <si>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</si>
  <si>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</si>
  <si>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</si>
  <si>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</si>
  <si>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</si>
  <si>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</si>
  <si>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</si>
  <si>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</si>
  <si>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</si>
  <si>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</si>
  <si>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</si>
  <si>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</si>
  <si>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</si>
  <si>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</si>
  <si>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</si>
  <si>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</si>
  <si>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</si>
  <si>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</si>
  <si>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</si>
  <si>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</si>
  <si>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</si>
  <si>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</si>
  <si>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</si>
  <si>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</si>
  <si>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</si>
  <si>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</si>
  <si>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</si>
  <si>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</si>
  <si>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</si>
  <si>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</si>
  <si>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</si>
  <si>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</si>
  <si>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</si>
  <si>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</si>
  <si>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</si>
  <si>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</si>
  <si>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</si>
  <si>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</si>
  <si>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</si>
  <si>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</si>
  <si>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</si>
  <si>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</si>
  <si>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</si>
  <si>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</si>
  <si>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</si>
  <si>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</si>
  <si>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</si>
  <si>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</si>
  <si>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</si>
  <si>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</si>
  <si>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</si>
  <si>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</si>
  <si>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</si>
  <si>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</si>
  <si>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</si>
  <si>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</si>
  <si>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</si>
  <si>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</si>
  <si>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</si>
  <si>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</si>
  <si>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</si>
  <si>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</si>
  <si>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</si>
  <si>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</si>
  <si>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</si>
  <si>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</si>
  <si>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</si>
  <si>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</si>
  <si>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</si>
  <si>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</si>
  <si>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</si>
  <si>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</si>
  <si>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</si>
  <si>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</si>
  <si>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</si>
  <si>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</si>
  <si>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</si>
  <si>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</si>
  <si>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</si>
  <si>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</si>
  <si>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</si>
  <si>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</si>
  <si>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</si>
  <si>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</si>
  <si>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</si>
  <si>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</si>
  <si>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</si>
  <si>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</si>
  <si>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</si>
  <si>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</si>
  <si>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</si>
  <si>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</si>
  <si>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</si>
  <si>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</si>
  <si>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</si>
  <si>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</si>
  <si>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</si>
  <si>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</si>
  <si>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</si>
  <si>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</si>
  <si>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</si>
  <si>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</si>
  <si>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</si>
  <si>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</si>
  <si>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</si>
  <si>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</si>
  <si>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</si>
  <si>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</si>
  <si>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</si>
  <si>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</si>
  <si>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</si>
  <si>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</si>
  <si>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</si>
  <si>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</si>
  <si>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</si>
  <si>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</si>
  <si>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</si>
  <si>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</si>
  <si>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</si>
  <si>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</si>
  <si>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</si>
  <si>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</si>
  <si>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</si>
  <si>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</si>
  <si>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</si>
  <si>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</si>
  <si>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</si>
  <si>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</si>
  <si>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</si>
  <si>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</si>
  <si>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</si>
  <si>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</si>
  <si>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</si>
  <si>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</si>
  <si>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</si>
  <si>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</si>
  <si>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</si>
  <si>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</si>
  <si>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</si>
  <si>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</si>
  <si>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</si>
  <si>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</si>
  <si>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</si>
  <si>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</si>
  <si>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</si>
  <si>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</si>
  <si>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</si>
  <si>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</si>
  <si>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</si>
  <si>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</si>
  <si>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</si>
  <si>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</si>
  <si>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</si>
  <si>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</si>
  <si>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</si>
  <si>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</si>
  <si>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</si>
  <si>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</si>
  <si>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</si>
  <si>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</si>
  <si>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</si>
  <si>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</si>
  <si>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</si>
  <si>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</si>
  <si>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</si>
  <si>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</si>
  <si>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</si>
  <si>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</si>
  <si>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</si>
  <si>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</si>
  <si>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</si>
  <si>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</si>
  <si>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</si>
  <si>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</si>
  <si>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</si>
  <si>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</si>
  <si>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</si>
  <si>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</si>
  <si>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</si>
  <si>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</si>
  <si>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</si>
  <si>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</si>
  <si>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</si>
  <si>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</si>
  <si>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</si>
  <si>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</si>
  <si>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</si>
  <si>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</si>
  <si>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</si>
  <si>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</si>
  <si>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</si>
  <si>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</si>
  <si>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</si>
  <si>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</si>
  <si>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</si>
  <si>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</si>
  <si>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</si>
  <si>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</si>
  <si>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</si>
  <si>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</si>
  <si>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</si>
  <si>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</si>
  <si>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</si>
  <si>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</si>
  <si>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</si>
  <si>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</si>
  <si>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</si>
  <si>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</si>
  <si>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</si>
  <si>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</si>
  <si>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</si>
  <si>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</si>
  <si>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</si>
  <si>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</si>
  <si>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</si>
  <si>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</si>
  <si>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</si>
  <si>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</si>
  <si>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</si>
  <si>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</si>
  <si>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</si>
  <si>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</si>
  <si>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</si>
  <si>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</si>
  <si>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</si>
  <si>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</si>
  <si>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</si>
  <si>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</si>
  <si>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</si>
  <si>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</si>
  <si>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</si>
  <si>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</si>
  <si>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</si>
  <si>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</si>
  <si>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</si>
  <si>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</si>
  <si>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</si>
  <si>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</si>
  <si>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</si>
  <si>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</si>
  <si>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</si>
  <si>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</si>
  <si>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</si>
  <si>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</si>
  <si>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</si>
  <si>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</si>
  <si>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</si>
  <si>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</si>
  <si>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</si>
  <si>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</si>
  <si>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</si>
  <si>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</si>
  <si>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</si>
  <si>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</si>
  <si>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</si>
  <si>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</si>
  <si>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</si>
  <si>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</si>
  <si>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</si>
  <si>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</si>
  <si>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</si>
  <si>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</si>
  <si>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</si>
  <si>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</si>
  <si>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</si>
  <si>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</si>
  <si>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</si>
  <si>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</si>
  <si>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</si>
  <si>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</si>
  <si>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</si>
  <si>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</si>
  <si>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</si>
  <si>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</si>
  <si>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</si>
  <si>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</si>
  <si>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</si>
  <si>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</si>
  <si>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</si>
  <si>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</si>
  <si>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</si>
  <si>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</si>
  <si>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</si>
  <si>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</si>
  <si>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</si>
  <si>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</si>
  <si>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</si>
  <si>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</si>
  <si>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</si>
  <si>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</si>
  <si>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</si>
  <si>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</si>
  <si>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</si>
  <si>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</si>
  <si>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</si>
  <si>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</si>
  <si>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</si>
  <si>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</si>
  <si>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</si>
  <si>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</si>
  <si>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</si>
  <si>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</si>
  <si>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</si>
  <si>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</si>
  <si>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</si>
  <si>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</si>
  <si>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</si>
  <si>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</si>
  <si>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</si>
  <si>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</si>
  <si>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</si>
  <si>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</si>
  <si>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</si>
  <si>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</si>
  <si>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</si>
  <si>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</si>
  <si>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</si>
  <si>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</si>
  <si>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</si>
  <si>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</si>
  <si>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</si>
  <si>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</si>
  <si>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</si>
  <si>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</si>
  <si>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</si>
  <si>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</si>
  <si>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</si>
  <si>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</si>
  <si>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</si>
  <si>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</si>
  <si>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</si>
  <si>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</si>
  <si>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</si>
  <si>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</si>
  <si>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</si>
  <si>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</si>
  <si>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</si>
  <si>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</si>
  <si>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</si>
  <si>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</si>
  <si>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</si>
  <si>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</si>
  <si>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</si>
  <si>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</si>
  <si>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</si>
  <si>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</si>
  <si>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</si>
  <si>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</si>
  <si>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</si>
  <si>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</si>
  <si>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</si>
  <si>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</si>
  <si>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</si>
  <si>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</si>
  <si>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</si>
  <si>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</si>
  <si>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</si>
  <si>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</si>
  <si>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</si>
  <si>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</si>
  <si>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</si>
  <si>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</si>
  <si>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</si>
  <si>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</si>
  <si>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</si>
  <si>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</si>
  <si>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</si>
  <si>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</si>
  <si>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</si>
  <si>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</si>
  <si>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</si>
  <si>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</si>
  <si>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</si>
  <si>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</si>
  <si>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</si>
  <si>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</si>
  <si>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</si>
  <si>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</si>
  <si>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</si>
  <si>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</si>
  <si>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</si>
  <si>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</si>
  <si>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</si>
  <si>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</si>
  <si>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</si>
  <si>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</si>
  <si>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</si>
  <si>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</si>
  <si>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</si>
  <si>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</si>
  <si>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</si>
  <si>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</si>
  <si>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</si>
  <si>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</si>
  <si>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</si>
  <si>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</si>
  <si>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</si>
  <si>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</si>
  <si>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</si>
  <si>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</si>
  <si>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</si>
  <si>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</si>
  <si>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</si>
  <si>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</si>
  <si>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</si>
  <si>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</si>
  <si>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</si>
  <si>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</si>
  <si>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</si>
  <si>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</si>
  <si>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</si>
  <si>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</si>
  <si>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</si>
  <si>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</si>
  <si>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</si>
  <si>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</si>
  <si>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</si>
  <si>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</si>
  <si>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</si>
  <si>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</si>
  <si>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</si>
  <si>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</si>
  <si>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</si>
  <si>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</si>
  <si>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</si>
  <si>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</si>
  <si>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</si>
  <si>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</si>
  <si>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</si>
  <si>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</si>
  <si>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</si>
  <si>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</si>
  <si>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</si>
  <si>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</si>
  <si>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</si>
  <si>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</si>
  <si>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</si>
  <si>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</si>
  <si>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</si>
  <si>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</si>
  <si>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</si>
  <si>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</si>
  <si>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</si>
  <si>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</si>
  <si>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</si>
  <si>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</si>
  <si>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</si>
  <si>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</si>
  <si>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</si>
  <si>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</si>
  <si>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</si>
  <si>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</si>
  <si>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</si>
  <si>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</si>
  <si>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</si>
  <si>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</si>
  <si>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</si>
  <si>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</si>
  <si>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</si>
  <si>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</si>
  <si>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</si>
  <si>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</si>
  <si>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</si>
  <si>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</si>
  <si>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</si>
  <si>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</si>
  <si>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</si>
  <si>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</si>
  <si>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</si>
  <si>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</si>
  <si>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</si>
  <si>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</si>
  <si>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</si>
  <si>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</si>
  <si>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</si>
  <si>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</si>
  <si>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</si>
  <si>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</si>
  <si>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</si>
  <si>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</si>
  <si>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</si>
  <si>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</si>
  <si>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</si>
  <si>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</si>
  <si>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</si>
  <si>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</si>
  <si>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</si>
  <si>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</si>
  <si>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</si>
  <si>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</si>
  <si>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</si>
  <si>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</si>
  <si>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</si>
  <si>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</si>
  <si>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</si>
  <si>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</si>
  <si>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</si>
  <si>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</si>
  <si>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</si>
  <si>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</si>
  <si>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</si>
  <si>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</si>
  <si>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</si>
  <si>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</si>
  <si>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</si>
  <si>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</si>
  <si>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</si>
  <si>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</si>
  <si>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</si>
  <si>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</si>
  <si>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</si>
  <si>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</si>
  <si>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</si>
  <si>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</si>
  <si>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</si>
  <si>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</si>
  <si>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</si>
  <si>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</si>
  <si>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</si>
  <si>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</si>
  <si>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</si>
  <si>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</si>
  <si>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</si>
  <si>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</si>
  <si>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</si>
  <si>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</si>
  <si>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</si>
  <si>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</si>
  <si>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</si>
  <si>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</si>
  <si>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</si>
  <si>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</si>
  <si>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</si>
  <si>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</si>
  <si>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</si>
  <si>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</si>
  <si>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</si>
  <si>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</si>
  <si>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</si>
  <si>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</si>
  <si>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</si>
  <si>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</si>
  <si>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</si>
  <si>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</si>
  <si>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</si>
  <si>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</si>
  <si>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</si>
  <si>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</si>
  <si>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</si>
  <si>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</si>
  <si>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</si>
  <si>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</si>
  <si>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</si>
  <si>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</si>
  <si>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</si>
  <si>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</si>
  <si>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</si>
  <si>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</si>
  <si>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</si>
  <si>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</si>
  <si>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</si>
  <si>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</si>
  <si>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</si>
  <si>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</si>
  <si>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</si>
  <si>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</si>
  <si>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</si>
  <si>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</si>
  <si>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</si>
  <si>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</si>
  <si>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</si>
  <si>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</si>
  <si>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</si>
  <si>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</si>
  <si>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</si>
  <si>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</si>
  <si>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</si>
  <si>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</si>
  <si>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</si>
  <si>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</si>
  <si>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</si>
  <si>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</si>
  <si>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</si>
  <si>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</si>
  <si>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</si>
  <si>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</si>
  <si>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</si>
  <si>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</si>
  <si>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</si>
  <si>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</si>
  <si>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</si>
  <si>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</si>
  <si>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</si>
  <si>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</si>
  <si>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</si>
  <si>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</si>
  <si>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</si>
  <si>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</si>
  <si>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</si>
  <si>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</si>
  <si>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</si>
  <si>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</si>
  <si>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</si>
  <si>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</si>
  <si>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</si>
  <si>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</si>
  <si>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</si>
  <si>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</si>
  <si>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</si>
  <si>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</si>
  <si>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</si>
  <si>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</si>
  <si>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</si>
  <si>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</si>
  <si>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</si>
  <si>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</si>
  <si>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</si>
  <si>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</si>
  <si>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</si>
  <si>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</si>
  <si>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</si>
  <si>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</si>
  <si>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</si>
  <si>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</si>
  <si>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</si>
  <si>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</si>
  <si>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</si>
  <si>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</si>
  <si>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</si>
  <si>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</si>
  <si>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</si>
  <si>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</si>
  <si>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</si>
  <si>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</si>
  <si>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</si>
  <si>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</si>
  <si>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</si>
  <si>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</si>
  <si>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</si>
  <si>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</si>
  <si>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</si>
  <si>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</si>
  <si>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</si>
  <si>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</si>
  <si>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</si>
  <si>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</si>
  <si>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</si>
  <si>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</si>
  <si>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</si>
  <si>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</si>
  <si>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</si>
  <si>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</si>
  <si>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</si>
  <si>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</si>
  <si>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</si>
  <si>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</si>
  <si>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</si>
  <si>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</si>
  <si>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</si>
  <si>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</si>
  <si>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</si>
  <si>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</si>
  <si>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</si>
  <si>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</si>
  <si>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</si>
  <si>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</si>
  <si>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</si>
  <si>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</si>
  <si>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</si>
  <si>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</si>
  <si>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</si>
  <si>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</si>
  <si>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</si>
  <si>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</si>
  <si>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</si>
  <si>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</si>
  <si>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</si>
  <si>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</si>
  <si>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</si>
  <si>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</si>
  <si>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</si>
  <si>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</si>
  <si>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</si>
  <si>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</si>
  <si>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</si>
  <si>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</si>
  <si>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</si>
  <si>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</si>
  <si>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</si>
  <si>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</si>
  <si>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</si>
  <si>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</si>
  <si>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</si>
  <si>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</si>
  <si>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</si>
  <si>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</si>
  <si>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</si>
  <si>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</si>
  <si>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</si>
  <si>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</si>
  <si>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</si>
  <si>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</si>
  <si>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</si>
  <si>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</si>
  <si>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</si>
  <si>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</si>
  <si>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</si>
  <si>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</si>
  <si>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</si>
  <si>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</si>
  <si>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</si>
  <si>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</si>
  <si>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</si>
  <si>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</si>
  <si>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</si>
  <si>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</si>
  <si>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</si>
  <si>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</si>
  <si>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</si>
  <si>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</si>
  <si>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</si>
  <si>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</si>
  <si>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</si>
  <si>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</si>
  <si>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</si>
  <si>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</si>
  <si>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</si>
  <si>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</si>
  <si>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</si>
  <si>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</si>
  <si>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</si>
  <si>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</si>
  <si>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</si>
  <si>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</si>
  <si>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</si>
  <si>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</si>
  <si>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</si>
  <si>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</si>
  <si>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</si>
  <si>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</si>
  <si>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</si>
  <si>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</si>
  <si>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</si>
  <si>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</si>
  <si>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</si>
  <si>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</si>
  <si>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</si>
  <si>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</si>
  <si>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</si>
  <si>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</si>
  <si>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</si>
  <si>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</si>
  <si>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</si>
  <si>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</si>
  <si>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</si>
  <si>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</si>
  <si>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</si>
  <si>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</si>
  <si>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</si>
  <si>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</si>
  <si>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</si>
  <si>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</si>
  <si>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</si>
  <si>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</si>
  <si>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</si>
  <si>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</si>
  <si>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</si>
  <si>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</si>
  <si>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</si>
  <si>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</si>
  <si>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</si>
  <si>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</si>
  <si>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</si>
  <si>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</si>
  <si>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</si>
  <si>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</si>
  <si>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</si>
  <si>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</si>
  <si>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</si>
  <si>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</si>
  <si>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</si>
  <si>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</si>
  <si>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</si>
  <si>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</si>
  <si>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</si>
  <si>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</si>
  <si>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</si>
  <si>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</si>
  <si>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</si>
  <si>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</si>
  <si>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</si>
  <si>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</si>
  <si>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</si>
  <si>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</si>
  <si>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</si>
  <si>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</si>
  <si>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</si>
  <si>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</si>
  <si>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</si>
  <si>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</si>
  <si>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</si>
  <si>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</si>
  <si>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</si>
  <si>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</si>
  <si>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</si>
  <si>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</si>
  <si>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</si>
  <si>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</si>
  <si>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</si>
  <si>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</si>
  <si>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</si>
  <si>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</si>
  <si>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</si>
  <si>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</si>
  <si>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</si>
  <si>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</si>
  <si>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</si>
  <si>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</si>
  <si>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</si>
  <si>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</si>
  <si>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</si>
  <si>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</si>
  <si>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</si>
  <si>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</si>
  <si>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</si>
  <si>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</si>
  <si>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</si>
  <si>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</si>
  <si>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</si>
  <si>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</si>
  <si>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</si>
  <si>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</si>
  <si>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</si>
  <si>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</si>
  <si>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</si>
  <si>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</si>
  <si>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</si>
  <si>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</si>
  <si>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</si>
  <si>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</si>
  <si>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</si>
  <si>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</si>
  <si>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</si>
  <si>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</si>
  <si>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</si>
  <si>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</si>
  <si>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</si>
  <si>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</si>
  <si>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</si>
  <si>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</si>
  <si>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</si>
  <si>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</si>
  <si>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</si>
  <si>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</si>
  <si>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</si>
  <si>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</si>
  <si>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</si>
  <si>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</si>
  <si>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</si>
  <si>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</si>
  <si>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</si>
  <si>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</si>
  <si>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</si>
  <si>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</si>
  <si>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</si>
  <si>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</si>
  <si>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</si>
  <si>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</si>
  <si>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</si>
  <si>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</si>
  <si>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</si>
  <si>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</si>
  <si>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</si>
  <si>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</si>
  <si>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</si>
  <si>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</si>
  <si>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</si>
  <si>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</si>
  <si>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</si>
  <si>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</si>
  <si>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</si>
  <si>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</si>
  <si>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</si>
  <si>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</si>
  <si>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</si>
  <si>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</si>
  <si>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</si>
  <si>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</si>
  <si>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</si>
  <si>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</si>
  <si>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</si>
  <si>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</si>
  <si>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</si>
  <si>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</si>
  <si>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</si>
  <si>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</si>
  <si>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</si>
  <si>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</si>
  <si>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</si>
  <si>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</si>
  <si>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</si>
  <si>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</si>
  <si>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</si>
  <si>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</si>
  <si>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</si>
  <si>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</si>
  <si>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</si>
  <si>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</si>
  <si>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</si>
  <si>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</si>
  <si>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</si>
  <si>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</si>
  <si>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</si>
  <si>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</si>
  <si>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</si>
  <si>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</si>
  <si>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</si>
  <si>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</si>
  <si>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</si>
  <si>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</si>
  <si>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</si>
  <si>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</si>
  <si>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</si>
  <si>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</si>
  <si>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</si>
  <si>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</si>
  <si>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</si>
  <si>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</si>
  <si>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</si>
  <si>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</si>
  <si>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</si>
  <si>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</si>
  <si>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</si>
  <si>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</si>
  <si>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</si>
  <si>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</si>
  <si>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</si>
  <si>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</si>
  <si>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</si>
  <si>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</si>
  <si>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</si>
  <si>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</si>
  <si>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</si>
  <si>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</si>
  <si>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</si>
  <si>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</si>
  <si>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</si>
  <si>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</si>
  <si>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</si>
  <si>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</si>
  <si>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</si>
  <si>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</si>
  <si>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</si>
  <si>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</si>
  <si>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</si>
  <si>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</si>
  <si>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</si>
  <si>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</si>
  <si>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</si>
  <si>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</si>
  <si>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</si>
  <si>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</si>
  <si>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</si>
  <si>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</si>
  <si>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</si>
  <si>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</si>
  <si>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</si>
  <si>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</si>
  <si>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</si>
  <si>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</si>
  <si>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</si>
  <si>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</si>
  <si>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</si>
  <si>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</si>
  <si>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</si>
  <si>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</si>
  <si>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</si>
  <si>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</si>
  <si>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</si>
  <si>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</si>
  <si>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</si>
  <si>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</si>
  <si>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</si>
  <si>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</si>
  <si>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</si>
  <si>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</si>
  <si>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</si>
  <si>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</si>
  <si>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</si>
  <si>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</si>
  <si>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</si>
  <si>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</si>
  <si>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</si>
  <si>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</si>
  <si>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</si>
  <si>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</si>
  <si>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</si>
  <si>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</si>
  <si>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</si>
  <si>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</si>
  <si>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</si>
  <si>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</si>
  <si>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</si>
  <si>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</si>
  <si>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</si>
  <si>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</si>
  <si>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</si>
  <si>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</si>
  <si>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</si>
  <si>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</si>
  <si>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</si>
  <si>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</si>
  <si>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</si>
  <si>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</si>
  <si>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</si>
  <si>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</si>
  <si>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</si>
  <si>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</si>
  <si>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</si>
  <si>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</si>
  <si>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</si>
  <si>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</si>
  <si>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</si>
  <si>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</si>
  <si>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</si>
  <si>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</si>
  <si>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</si>
  <si>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</si>
  <si>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</si>
  <si>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</si>
  <si>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</si>
  <si>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</si>
  <si>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</si>
  <si>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</si>
  <si>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</si>
  <si>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</si>
  <si>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</si>
  <si>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</si>
  <si>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</si>
  <si>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</si>
  <si>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</si>
  <si>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</si>
  <si>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</si>
  <si>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</si>
  <si>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</si>
  <si>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</si>
  <si>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</si>
  <si>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</si>
  <si>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</si>
  <si>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</si>
  <si>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</si>
  <si>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</si>
  <si>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</si>
  <si>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</si>
  <si>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</si>
  <si>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</si>
  <si>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</si>
  <si>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</si>
  <si>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</si>
  <si>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</si>
  <si>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</si>
  <si>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</si>
  <si>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</si>
  <si>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</si>
  <si>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</si>
  <si>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</si>
  <si>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</si>
  <si>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</si>
  <si>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</si>
  <si>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</si>
  <si>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</si>
  <si>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</si>
  <si>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</si>
  <si>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</si>
  <si>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</si>
  <si>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</si>
  <si>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</si>
  <si>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</si>
  <si>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</si>
  <si>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</si>
  <si>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</si>
  <si>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</si>
  <si>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</si>
  <si>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</si>
  <si>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</si>
  <si>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</si>
  <si>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</si>
  <si>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</si>
  <si>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</si>
  <si>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</si>
  <si>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</si>
  <si>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</si>
  <si>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</si>
  <si>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</si>
  <si>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</si>
  <si>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</si>
  <si>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</si>
  <si>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</si>
  <si>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</si>
  <si>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</si>
  <si>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</si>
  <si>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</si>
  <si>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</si>
  <si>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</si>
  <si>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</si>
  <si>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</si>
  <si>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</si>
  <si>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</si>
  <si>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</si>
  <si>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</si>
  <si>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</si>
  <si>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</si>
  <si>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</si>
  <si>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</si>
  <si>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</si>
  <si>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</si>
  <si>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</si>
  <si>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</si>
  <si>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</si>
  <si>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</si>
  <si>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</si>
  <si>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</si>
  <si>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</si>
  <si>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</si>
  <si>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</si>
  <si>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</si>
  <si>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</si>
  <si>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</si>
  <si>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</si>
  <si>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</si>
  <si>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</si>
  <si>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</si>
  <si>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</si>
  <si>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</si>
  <si>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</si>
  <si>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</si>
  <si>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</si>
  <si>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</si>
  <si>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</si>
  <si>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</si>
  <si>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</si>
  <si>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</si>
  <si>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</si>
  <si>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</si>
  <si>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</si>
  <si>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</si>
  <si>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</si>
  <si>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</si>
  <si>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</si>
  <si>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</si>
  <si>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</si>
  <si>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</si>
  <si>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</si>
  <si>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</si>
  <si>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</si>
  <si>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</si>
  <si>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</si>
  <si>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</si>
  <si>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</si>
  <si>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</si>
  <si>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</si>
  <si>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</si>
  <si>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</si>
  <si>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</si>
  <si>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</si>
  <si>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</si>
  <si>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</si>
  <si>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</si>
  <si>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</si>
  <si>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</si>
  <si>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</si>
  <si>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</si>
  <si>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</si>
  <si>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</si>
  <si>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</si>
  <si>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</si>
  <si>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</si>
  <si>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</si>
  <si>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</si>
  <si>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</si>
  <si>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</si>
  <si>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</si>
  <si>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</si>
  <si>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</si>
  <si>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</si>
  <si>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</si>
  <si>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</si>
  <si>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</si>
  <si>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</si>
  <si>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</si>
  <si>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</si>
  <si>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</si>
  <si>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</si>
  <si>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</si>
  <si>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</si>
  <si>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</si>
  <si>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</si>
  <si>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</si>
  <si>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</si>
  <si>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</si>
  <si>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</si>
  <si>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</si>
  <si>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</si>
  <si>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</si>
  <si>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</si>
  <si>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</si>
  <si>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</si>
  <si>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</si>
  <si>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</si>
  <si>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</si>
  <si>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</si>
  <si>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</si>
  <si>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</si>
  <si>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</si>
  <si>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</si>
  <si>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</si>
  <si>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</si>
  <si>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</si>
  <si>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</si>
  <si>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</si>
  <si>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</si>
  <si>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</si>
  <si>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</si>
  <si>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</si>
  <si>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</si>
  <si>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</si>
  <si>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</si>
  <si>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</si>
  <si>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</si>
  <si>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</si>
  <si>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</si>
  <si>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</si>
  <si>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</si>
  <si>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</si>
  <si>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</si>
  <si>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</si>
  <si>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</si>
  <si>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</si>
  <si>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</si>
  <si>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</si>
  <si>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</si>
  <si>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</si>
  <si>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</si>
  <si>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</si>
  <si>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</si>
  <si>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</si>
  <si>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</si>
  <si>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</si>
  <si>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</si>
  <si>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</si>
  <si>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</si>
  <si>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</si>
  <si>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</si>
  <si>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</si>
  <si>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</si>
  <si>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</si>
  <si>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</si>
  <si>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</si>
  <si>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</si>
  <si>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</si>
  <si>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</si>
  <si>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</si>
  <si>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</si>
  <si>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</si>
  <si>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</si>
  <si>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</si>
  <si>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</si>
  <si>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</si>
  <si>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</si>
  <si>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</si>
  <si>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</si>
  <si>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</si>
  <si>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</si>
  <si>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</si>
  <si>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</si>
  <si>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</si>
  <si>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</si>
  <si>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</si>
  <si>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</si>
  <si>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</si>
  <si>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</si>
  <si>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</si>
  <si>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</si>
  <si>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</si>
  <si>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</si>
  <si>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</si>
  <si>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</si>
  <si>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</si>
  <si>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</si>
  <si>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</si>
  <si>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</si>
  <si>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</si>
  <si>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</si>
  <si>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</si>
  <si>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</si>
  <si>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</si>
  <si>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</si>
  <si>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</si>
  <si>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</si>
  <si>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</si>
  <si>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</si>
  <si>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</si>
  <si>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</si>
  <si>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</si>
  <si>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</si>
  <si>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</si>
  <si>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</si>
  <si>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</si>
  <si>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</si>
  <si>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</si>
  <si>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</si>
  <si>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</si>
  <si>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</si>
  <si>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</si>
  <si>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</si>
  <si>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</si>
  <si>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</si>
  <si>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</si>
  <si>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</si>
  <si>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</si>
  <si>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</si>
  <si>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</si>
  <si>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</si>
  <si>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</si>
  <si>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</si>
  <si>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</si>
  <si>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</si>
  <si>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</si>
  <si>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</si>
  <si>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</si>
  <si>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</si>
  <si>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</si>
  <si>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</si>
  <si>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</si>
  <si>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</si>
  <si>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</si>
  <si>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</si>
  <si>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</si>
  <si>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</si>
  <si>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</si>
  <si>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</si>
  <si>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</si>
  <si>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</si>
  <si>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</si>
  <si>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</si>
  <si>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</si>
  <si>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</si>
  <si>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</si>
  <si>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</si>
  <si>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</si>
  <si>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</si>
  <si>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</si>
  <si>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</si>
  <si>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</si>
  <si>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</si>
  <si>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</si>
  <si>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</si>
  <si>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</si>
  <si>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</si>
  <si>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</si>
  <si>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</si>
  <si>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</si>
  <si>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</si>
  <si>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</si>
  <si>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</si>
  <si>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</si>
  <si>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</si>
  <si>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</si>
  <si>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</si>
  <si>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</si>
  <si>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</si>
  <si>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</si>
  <si>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</si>
  <si>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</si>
  <si>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</si>
  <si>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</si>
  <si>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</si>
  <si>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</si>
  <si>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</si>
  <si>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</si>
  <si>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</si>
  <si>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</si>
  <si>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</si>
  <si>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</si>
  <si>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</si>
  <si>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</si>
  <si>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</si>
  <si>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</si>
  <si>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</si>
  <si>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</si>
  <si>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</si>
  <si>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</si>
  <si>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</si>
  <si>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</si>
  <si>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</si>
  <si>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</si>
  <si>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</si>
  <si>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</si>
  <si>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</si>
  <si>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</si>
  <si>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</si>
  <si>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</si>
  <si>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</si>
  <si>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</si>
  <si>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</si>
  <si>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</si>
  <si>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</si>
  <si>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</si>
  <si>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</si>
  <si>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</si>
  <si>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</si>
  <si>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</si>
  <si>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</si>
  <si>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</si>
  <si>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</si>
  <si>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</si>
  <si>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</si>
  <si>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</si>
  <si>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</si>
  <si>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</si>
  <si>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</si>
  <si>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</si>
  <si>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</si>
  <si>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</si>
  <si>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</si>
  <si>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</si>
  <si>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</si>
  <si>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</si>
  <si>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</si>
  <si>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</si>
  <si>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</si>
  <si>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</si>
  <si>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</si>
  <si>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</si>
  <si>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</si>
  <si>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</si>
  <si>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</si>
  <si>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</si>
  <si>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</si>
  <si>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</si>
  <si>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</si>
  <si>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</si>
  <si>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</si>
  <si>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</si>
  <si>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</si>
  <si>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</si>
  <si>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</si>
  <si>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</si>
  <si>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</si>
  <si>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</si>
  <si>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</si>
  <si>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</si>
  <si>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</si>
  <si>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</si>
  <si>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</si>
  <si>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</si>
  <si>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</si>
  <si>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</si>
  <si>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</si>
  <si>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</si>
  <si>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</si>
  <si>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</si>
  <si>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</si>
  <si>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</si>
  <si>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</si>
  <si>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</si>
  <si>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</si>
  <si>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</si>
  <si>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</si>
  <si>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</si>
  <si>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</si>
  <si>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</si>
  <si>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</si>
  <si>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</si>
  <si>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</si>
  <si>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</si>
  <si>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</si>
  <si>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</si>
  <si>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</si>
  <si>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</si>
  <si>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</si>
  <si>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</si>
  <si>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</si>
  <si>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</si>
  <si>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</si>
  <si>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</si>
  <si>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</si>
  <si>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</si>
  <si>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</si>
  <si>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</si>
  <si>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</si>
  <si>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</si>
  <si>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</si>
  <si>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</si>
  <si>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</si>
  <si>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</si>
  <si>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</si>
  <si>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</si>
  <si>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</si>
  <si>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</si>
  <si>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</si>
  <si>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</si>
  <si>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</si>
  <si>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</si>
  <si>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</si>
  <si>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</si>
  <si>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</si>
  <si>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</si>
  <si>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</si>
  <si>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</si>
  <si>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</si>
  <si>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</si>
  <si>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</si>
  <si>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</si>
  <si>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</si>
  <si>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</si>
  <si>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</si>
  <si>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</si>
  <si>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</si>
  <si>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</si>
  <si>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</si>
  <si>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</si>
  <si>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</si>
  <si>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</si>
  <si>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</si>
  <si>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</si>
  <si>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</si>
  <si>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</si>
  <si>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</si>
  <si>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</si>
  <si>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</si>
  <si>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</si>
  <si>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</si>
  <si>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</si>
  <si>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</si>
  <si>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</si>
  <si>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</si>
  <si>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</si>
  <si>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</si>
  <si>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</si>
  <si>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</si>
  <si>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</si>
  <si>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</si>
  <si>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</si>
  <si>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</si>
  <si>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</si>
  <si>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</si>
  <si>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</si>
  <si>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</si>
  <si>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</si>
  <si>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</si>
  <si>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</si>
  <si>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</si>
  <si>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</si>
  <si>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</si>
  <si>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</si>
  <si>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</si>
  <si>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</si>
  <si>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</si>
  <si>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</si>
  <si>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</si>
  <si>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</si>
  <si>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</si>
  <si>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</si>
  <si>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</si>
  <si>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</si>
  <si>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</si>
  <si>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</si>
  <si>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</si>
  <si>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</si>
  <si>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</si>
  <si>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</si>
  <si>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</si>
  <si>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</si>
  <si>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</si>
  <si>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</si>
  <si>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</si>
  <si>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</si>
  <si>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</si>
  <si>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</si>
  <si>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</si>
  <si>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</si>
  <si>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</si>
  <si>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</si>
  <si>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</si>
  <si>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</si>
  <si>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</si>
  <si>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</si>
  <si>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</si>
  <si>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</si>
  <si>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</si>
  <si>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</si>
  <si>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</si>
  <si>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</si>
  <si>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</si>
  <si>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</si>
  <si>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</si>
  <si>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</si>
  <si>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</si>
  <si>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</si>
  <si>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</si>
  <si>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</si>
  <si>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</si>
  <si>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</si>
  <si>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</si>
  <si>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</si>
  <si>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</si>
  <si>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</si>
  <si>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</si>
  <si>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</si>
  <si>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</si>
  <si>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</si>
  <si>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</si>
  <si>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</si>
  <si>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</si>
  <si>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</si>
  <si>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</si>
  <si>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</si>
  <si>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</si>
  <si>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</si>
  <si>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</si>
  <si>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</si>
  <si>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</si>
  <si>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</si>
  <si>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</si>
  <si>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</si>
  <si>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</si>
  <si>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</si>
  <si>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</si>
  <si>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</si>
  <si>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</si>
  <si>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</si>
  <si>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</si>
  <si>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</si>
  <si>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</si>
  <si>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</si>
  <si>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</si>
  <si>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</si>
  <si>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</si>
  <si>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</si>
  <si>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</si>
  <si>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</si>
  <si>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</si>
  <si>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</si>
  <si>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</si>
  <si>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</si>
  <si>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</si>
  <si>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</si>
  <si>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</si>
  <si>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</si>
  <si>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</si>
  <si>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</si>
  <si>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</si>
  <si>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</si>
  <si>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</si>
  <si>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</si>
  <si>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</si>
  <si>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</si>
  <si>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</si>
  <si>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</si>
  <si>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</si>
  <si>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</si>
  <si>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</si>
  <si>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</si>
  <si>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</si>
  <si>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</si>
  <si>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</si>
  <si>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</si>
  <si>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</si>
  <si>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</si>
  <si>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</si>
  <si>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</si>
  <si>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</si>
  <si>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</si>
  <si>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</si>
  <si>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</si>
  <si>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</si>
  <si>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</si>
  <si>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</si>
  <si>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</si>
  <si>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</si>
  <si>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</si>
  <si>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</si>
  <si>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</si>
  <si>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</si>
  <si>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</si>
  <si>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</si>
  <si>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</si>
  <si>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</si>
  <si>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</si>
  <si>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</si>
  <si>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</si>
  <si>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</si>
  <si>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</si>
  <si>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</si>
  <si>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</si>
  <si>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</si>
  <si>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</si>
  <si>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</si>
  <si>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</si>
  <si>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</si>
  <si>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</si>
  <si>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</si>
  <si>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</si>
  <si>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</si>
  <si>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</si>
  <si>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</si>
  <si>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</si>
  <si>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</si>
  <si>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</si>
  <si>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</si>
  <si>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</si>
  <si>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</si>
  <si>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</si>
  <si>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</si>
  <si>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</si>
  <si>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</si>
  <si>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</si>
  <si>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</si>
  <si>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</si>
  <si>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</si>
  <si>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</si>
  <si>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</si>
  <si>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</si>
  <si>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</si>
  <si>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</si>
  <si>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</si>
  <si>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</si>
  <si>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</si>
  <si>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</si>
  <si>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</si>
  <si>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</si>
  <si>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</si>
  <si>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</si>
  <si>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</si>
  <si>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</si>
  <si>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</si>
  <si>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</si>
  <si>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</si>
  <si>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</si>
  <si>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</si>
  <si>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</si>
  <si>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</si>
  <si>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</si>
  <si>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</si>
  <si>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</si>
  <si>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</si>
  <si>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</si>
  <si>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</si>
  <si>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</si>
  <si>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</si>
  <si>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</si>
  <si>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</si>
  <si>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</si>
  <si>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</si>
  <si>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</si>
  <si>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</si>
  <si>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</si>
  <si>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</si>
  <si>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</si>
  <si>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</si>
  <si>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</si>
  <si>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</si>
  <si>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</si>
  <si>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</si>
  <si>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</si>
  <si>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</si>
  <si>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</si>
  <si>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</si>
  <si>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</si>
  <si>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</si>
  <si>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</si>
  <si>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</si>
  <si>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</si>
  <si>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</si>
  <si>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</si>
  <si>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</si>
  <si>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</si>
  <si>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</si>
  <si>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</si>
  <si>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</si>
  <si>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</si>
  <si>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</si>
  <si>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</si>
  <si>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</si>
  <si>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</si>
  <si>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</si>
  <si>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</si>
  <si>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</si>
  <si>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</si>
  <si>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</si>
  <si>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</si>
  <si>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</si>
  <si>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</si>
  <si>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</si>
  <si>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</si>
  <si>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</si>
  <si>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</si>
  <si>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</si>
  <si>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</si>
  <si>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</si>
  <si>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</si>
  <si>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</si>
  <si>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</si>
  <si>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</si>
  <si>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</si>
  <si>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</si>
  <si>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</si>
  <si>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</si>
  <si>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</si>
  <si>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</si>
  <si>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</si>
  <si>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</si>
  <si>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</si>
  <si>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</si>
  <si>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</si>
  <si>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</si>
  <si>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</si>
  <si>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</si>
  <si>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</si>
  <si>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</si>
  <si>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</si>
  <si>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</si>
  <si>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</si>
  <si>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</si>
  <si>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</si>
  <si>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</si>
  <si>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</si>
  <si>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</si>
  <si>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</si>
  <si>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</si>
  <si>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</si>
  <si>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</si>
  <si>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</si>
  <si>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</si>
  <si>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</si>
  <si>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</si>
  <si>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</si>
  <si>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</si>
  <si>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</si>
  <si>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</si>
  <si>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</si>
  <si>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</si>
  <si>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</si>
  <si>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</si>
  <si>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</si>
  <si>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</si>
  <si>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</si>
  <si>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</si>
  <si>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</si>
  <si>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</si>
  <si>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</si>
  <si>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</si>
  <si>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</si>
  <si>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</si>
  <si>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</si>
  <si>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</si>
  <si>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</si>
  <si>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</si>
  <si>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</si>
  <si>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</si>
  <si>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</si>
  <si>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</si>
  <si>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</si>
  <si>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</si>
  <si>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</si>
  <si>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</si>
  <si>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</si>
  <si>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</si>
  <si>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</si>
  <si>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</si>
  <si>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</si>
  <si>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</si>
  <si>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</si>
  <si>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</si>
  <si>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</si>
  <si>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</si>
  <si>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</si>
  <si>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</si>
  <si>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</si>
  <si>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</si>
  <si>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</si>
  <si>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</si>
  <si>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</si>
  <si>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</si>
  <si>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</si>
  <si>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</si>
  <si>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</si>
  <si>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</si>
  <si>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</si>
  <si>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</si>
  <si>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</si>
  <si>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</si>
  <si>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</si>
  <si>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</si>
  <si>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</si>
  <si>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</si>
  <si>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</si>
  <si>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</si>
  <si>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</si>
  <si>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</si>
  <si>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</si>
  <si>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</si>
  <si>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</si>
  <si>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</si>
  <si>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</si>
  <si>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</si>
  <si>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</si>
  <si>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</si>
  <si>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</si>
  <si>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</si>
  <si>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</si>
  <si>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</si>
  <si>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</si>
  <si>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</si>
  <si>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</si>
  <si>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</si>
  <si>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</si>
  <si>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</si>
  <si>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</si>
  <si>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</si>
  <si>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</si>
  <si>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</si>
  <si>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</si>
  <si>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</si>
  <si>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</si>
  <si>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</si>
  <si>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</si>
  <si>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</si>
  <si>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</si>
  <si>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</si>
  <si>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</si>
  <si>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</si>
  <si>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</si>
  <si>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</si>
  <si>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</si>
  <si>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</si>
  <si>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</si>
  <si>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</si>
  <si>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</si>
  <si>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</si>
  <si>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</si>
  <si>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</si>
  <si>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</si>
  <si>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</si>
  <si>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</si>
  <si>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</si>
  <si>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</si>
  <si>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</si>
  <si>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</si>
  <si>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</si>
  <si>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</si>
  <si>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</si>
  <si>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</si>
  <si>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</si>
  <si>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</si>
  <si>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</si>
  <si>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</si>
  <si>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</si>
  <si>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</si>
  <si>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</si>
  <si>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</si>
  <si>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</si>
  <si>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</si>
  <si>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</si>
  <si>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</si>
  <si>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</si>
  <si>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</si>
  <si>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</si>
  <si>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</si>
  <si>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</si>
  <si>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</si>
  <si>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</si>
  <si>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</si>
  <si>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</si>
  <si>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</si>
  <si>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</si>
  <si>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</si>
  <si>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</si>
  <si>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</si>
  <si>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</si>
  <si>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</si>
  <si>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</si>
  <si>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</si>
  <si>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</si>
  <si>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</si>
  <si>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</si>
  <si>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</si>
  <si>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</si>
  <si>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</si>
  <si>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</si>
  <si>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</si>
  <si>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</si>
  <si>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</si>
  <si>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</si>
  <si>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</si>
  <si>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</si>
  <si>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</si>
  <si>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</si>
  <si>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</si>
  <si>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</si>
  <si>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</si>
  <si>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</si>
  <si>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</si>
  <si>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</si>
  <si>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</si>
  <si>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</si>
  <si>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</si>
  <si>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</si>
  <si>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</si>
  <si>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</si>
  <si>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</si>
  <si>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</si>
  <si>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</si>
  <si>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</si>
  <si>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</si>
  <si>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</si>
  <si>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</si>
  <si>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</si>
  <si>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</si>
  <si>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</si>
  <si>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</si>
  <si>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</si>
  <si>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</si>
  <si>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</si>
  <si>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</si>
  <si>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</si>
  <si>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</si>
  <si>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</si>
  <si>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</si>
  <si>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</si>
  <si>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</si>
  <si>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</si>
  <si>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</si>
  <si>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</si>
  <si>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</si>
  <si>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</si>
  <si>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</si>
  <si>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</si>
  <si>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</si>
  <si>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</si>
  <si>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</si>
  <si>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</si>
  <si>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</si>
  <si>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</si>
  <si>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</si>
  <si>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</si>
  <si>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</si>
  <si>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</si>
  <si>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</si>
  <si>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</si>
  <si>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</si>
  <si>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</si>
  <si>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</si>
  <si>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</si>
  <si>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</si>
  <si>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</si>
  <si>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</si>
  <si>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</si>
  <si>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</si>
  <si>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</si>
  <si>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</si>
  <si>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</si>
  <si>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</si>
  <si>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</si>
  <si>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</si>
  <si>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</si>
  <si>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</si>
  <si>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</si>
  <si>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</si>
  <si>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</si>
  <si>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</si>
  <si>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</si>
  <si>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</si>
  <si>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</si>
  <si>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</si>
  <si>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</si>
  <si>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</si>
  <si>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</si>
  <si>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</si>
  <si>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</si>
  <si>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</si>
  <si>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</si>
  <si>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</si>
  <si>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</si>
  <si>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</si>
  <si>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</si>
  <si>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</si>
  <si>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</si>
  <si>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</si>
  <si>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</si>
  <si>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</si>
  <si>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</si>
  <si>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</si>
  <si>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</si>
  <si>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</si>
  <si>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</si>
  <si>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</si>
  <si>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</si>
  <si>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</si>
  <si>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</si>
  <si>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</si>
  <si>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</si>
  <si>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</si>
  <si>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</si>
  <si>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</si>
  <si>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</si>
  <si>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</si>
  <si>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</si>
  <si>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</si>
  <si>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</si>
  <si>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</si>
  <si>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</si>
  <si>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</si>
  <si>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</si>
  <si>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</si>
  <si>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</si>
  <si>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</si>
  <si>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</si>
  <si>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</si>
  <si>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</si>
  <si>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</si>
  <si>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</si>
  <si>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</si>
  <si>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</si>
  <si>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</si>
  <si>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</si>
  <si>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</si>
  <si>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</si>
  <si>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</si>
  <si>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</si>
  <si>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</si>
  <si>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</si>
  <si>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</si>
  <si>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</si>
  <si>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</si>
  <si>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</si>
  <si>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</si>
  <si>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</si>
  <si>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</si>
  <si>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</si>
  <si>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</si>
  <si>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</si>
  <si>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</si>
  <si>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</si>
  <si>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</si>
  <si>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</si>
  <si>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</si>
  <si>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</si>
  <si>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</si>
  <si>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</si>
  <si>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</si>
  <si>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</si>
  <si>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</si>
  <si>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</si>
  <si>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</si>
  <si>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</si>
  <si>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</si>
  <si>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</si>
  <si>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</si>
  <si>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</si>
  <si>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</si>
  <si>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</si>
  <si>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</si>
  <si>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</si>
  <si>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</si>
  <si>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</si>
  <si>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</si>
  <si>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</si>
  <si>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</si>
  <si>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</si>
  <si>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</si>
  <si>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</si>
  <si>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</si>
  <si>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</si>
  <si>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</si>
  <si>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</si>
  <si>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</si>
  <si>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</si>
  <si>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</si>
  <si>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</si>
  <si>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</si>
  <si>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</si>
  <si>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</si>
  <si>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</si>
  <si>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</si>
  <si>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</si>
  <si>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</si>
  <si>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</si>
  <si>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</si>
  <si>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</si>
  <si>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</si>
  <si>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</si>
  <si>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</si>
  <si>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</si>
  <si>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</si>
  <si>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</si>
  <si>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</si>
  <si>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</si>
  <si>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</si>
  <si>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</si>
  <si>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</si>
  <si>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</si>
  <si>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</si>
  <si>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</si>
  <si>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</si>
  <si>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</si>
  <si>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</si>
  <si>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</si>
  <si>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</si>
  <si>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</si>
  <si>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</si>
  <si>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</si>
  <si>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</si>
  <si>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</si>
  <si>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</si>
  <si>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</si>
  <si>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</si>
  <si>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</si>
  <si>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</si>
  <si>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</si>
  <si>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</si>
  <si>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</si>
  <si>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</si>
  <si>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</si>
  <si>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</si>
  <si>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</si>
  <si>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</si>
  <si>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</si>
  <si>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</si>
  <si>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</si>
  <si>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</si>
  <si>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</si>
  <si>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</si>
  <si>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</si>
  <si>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</si>
  <si>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</si>
  <si>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</si>
  <si>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</si>
  <si>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</si>
  <si>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</si>
  <si>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</si>
  <si>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</si>
  <si>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</si>
  <si>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</si>
  <si>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</si>
  <si>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</si>
  <si>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</si>
  <si>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</si>
  <si>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</si>
  <si>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</si>
  <si>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</si>
  <si>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</si>
  <si>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</si>
  <si>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</si>
  <si>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</si>
  <si>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</si>
  <si>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</si>
  <si>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</si>
  <si>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</si>
  <si>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</si>
  <si>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</si>
  <si>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</si>
  <si>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</si>
  <si>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</si>
  <si>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</si>
  <si>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</si>
  <si>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</si>
  <si>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</si>
  <si>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</si>
  <si>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</si>
  <si>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</si>
  <si>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</si>
  <si>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</si>
  <si>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</si>
  <si>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</si>
  <si>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</si>
  <si>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</si>
  <si>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</si>
  <si>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</si>
  <si>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</si>
  <si>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</si>
  <si>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</si>
  <si>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</si>
  <si>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</si>
  <si>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</si>
  <si>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</si>
  <si>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</si>
  <si>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</si>
  <si>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</si>
  <si>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</si>
  <si>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</si>
  <si>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</si>
  <si>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</si>
  <si>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</si>
  <si>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</si>
  <si>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</si>
  <si>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</si>
  <si>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</si>
  <si>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</si>
  <si>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</si>
  <si>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</si>
  <si>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</si>
  <si>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</si>
  <si>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</si>
  <si>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</si>
  <si>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</si>
  <si>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</si>
  <si>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</si>
  <si>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</si>
  <si>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</si>
  <si>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</si>
  <si>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</si>
  <si>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</si>
  <si>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</si>
  <si>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</si>
  <si>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</si>
  <si>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</si>
  <si>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</si>
  <si>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</si>
  <si>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</si>
  <si>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</si>
  <si>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</si>
  <si>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</si>
  <si>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</si>
  <si>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</si>
  <si>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</si>
  <si>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</si>
  <si>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</si>
  <si>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</si>
  <si>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</si>
  <si>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</si>
  <si>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</si>
  <si>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</si>
  <si>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</si>
  <si>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</si>
  <si>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</si>
  <si>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</si>
  <si>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</si>
  <si>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</si>
  <si>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</si>
  <si>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</si>
  <si>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</si>
  <si>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</si>
  <si>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</si>
  <si>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</si>
  <si>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</si>
  <si>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</si>
  <si>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</si>
  <si>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</si>
  <si>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</si>
  <si>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</si>
  <si>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</si>
  <si>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</si>
  <si>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</si>
  <si>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</si>
  <si>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</si>
  <si>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</si>
  <si>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</si>
  <si>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</si>
  <si>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</si>
  <si>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</si>
  <si>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</si>
  <si>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</si>
  <si>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</si>
  <si>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</si>
  <si>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</si>
  <si>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</si>
  <si>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</si>
  <si>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</si>
  <si>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</si>
  <si>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</si>
  <si>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</si>
  <si>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</si>
  <si>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</si>
  <si>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</si>
  <si>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</si>
  <si>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</si>
  <si>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</si>
  <si>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</si>
  <si>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</si>
  <si>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</si>
  <si>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</si>
  <si>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</si>
  <si>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</si>
  <si>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</si>
  <si>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</si>
  <si>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</si>
  <si>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</si>
  <si>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</si>
  <si>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</si>
  <si>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</si>
  <si>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</si>
  <si>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</si>
  <si>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</si>
  <si>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</si>
  <si>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</si>
  <si>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</si>
  <si>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</si>
  <si>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</si>
  <si>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</si>
  <si>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</si>
  <si>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</si>
  <si>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</si>
  <si>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</si>
  <si>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</si>
  <si>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</si>
  <si>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</si>
  <si>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</si>
  <si>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</si>
  <si>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</si>
  <si>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</si>
  <si>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</si>
  <si>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</si>
  <si>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</si>
  <si>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</si>
  <si>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</si>
  <si>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</si>
  <si>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</si>
  <si>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</si>
  <si>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</si>
  <si>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</si>
  <si>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</si>
  <si>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</si>
  <si>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</si>
  <si>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</si>
  <si>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</si>
  <si>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</si>
  <si>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</si>
  <si>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</si>
  <si>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</si>
  <si>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</si>
  <si>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</si>
  <si>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</si>
  <si>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</si>
  <si>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</si>
  <si>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</si>
  <si>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</si>
  <si>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</si>
  <si>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</si>
  <si>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</si>
  <si>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</si>
  <si>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</si>
  <si>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</si>
  <si>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</si>
  <si>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</si>
  <si>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</si>
  <si>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</si>
  <si>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</si>
  <si>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</si>
  <si>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</si>
  <si>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</si>
  <si>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</si>
  <si>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</si>
  <si>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</si>
  <si>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</si>
  <si>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</si>
  <si>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</si>
  <si>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</si>
  <si>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</si>
  <si>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</si>
  <si>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</si>
  <si>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</si>
  <si>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</si>
  <si>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</si>
  <si>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</si>
  <si>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</si>
  <si>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</si>
  <si>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</si>
  <si>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</si>
  <si>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</si>
  <si>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</si>
  <si>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</si>
  <si>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</si>
  <si>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</si>
  <si>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</si>
  <si>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</si>
  <si>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</si>
  <si>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</si>
  <si>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</si>
  <si>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</si>
  <si>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</si>
  <si>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</si>
  <si>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</si>
  <si>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</si>
  <si>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</si>
  <si>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</si>
  <si>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</si>
  <si>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</si>
  <si>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</si>
  <si>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</si>
  <si>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</si>
  <si>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</si>
  <si>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</si>
  <si>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</si>
  <si>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</si>
  <si>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</si>
  <si>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</si>
  <si>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</si>
  <si>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</si>
  <si>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</si>
  <si>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</si>
  <si>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</si>
  <si>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</si>
  <si>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</si>
  <si>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</si>
  <si>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</si>
  <si>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</si>
  <si>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</si>
  <si>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</si>
  <si>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</si>
  <si>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</si>
  <si>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</si>
  <si>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</si>
  <si>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</si>
  <si>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</si>
  <si>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</si>
  <si>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</si>
  <si>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</si>
  <si>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</si>
  <si>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</si>
  <si>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</si>
  <si>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</si>
  <si>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</si>
  <si>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</si>
  <si>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</si>
  <si>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</si>
  <si>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</si>
  <si>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</si>
  <si>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</si>
  <si>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</si>
  <si>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</si>
  <si>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</si>
  <si>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</si>
  <si>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</si>
  <si>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</si>
  <si>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</si>
  <si>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</si>
  <si>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</si>
  <si>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</si>
  <si>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</si>
  <si>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</si>
  <si>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</si>
  <si>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</si>
  <si>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</si>
  <si>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</si>
  <si>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</si>
  <si>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</si>
  <si>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</si>
  <si>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</si>
  <si>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</si>
  <si>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</si>
  <si>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</si>
  <si>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</si>
  <si>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</si>
  <si>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</si>
  <si>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</si>
  <si>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</si>
  <si>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</si>
  <si>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</si>
  <si>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</si>
  <si>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</si>
  <si>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</si>
  <si>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</si>
  <si>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</si>
  <si>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</si>
  <si>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</si>
  <si>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</si>
  <si>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</si>
  <si>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</si>
  <si>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</si>
  <si>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</si>
  <si>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</si>
  <si>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</si>
  <si>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</si>
  <si>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</si>
  <si>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</si>
  <si>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</si>
  <si>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</si>
  <si>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</si>
  <si>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</si>
  <si>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</si>
  <si>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</si>
  <si>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</si>
  <si>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</si>
  <si>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</si>
  <si>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</si>
  <si>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</si>
  <si>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</si>
  <si>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</si>
  <si>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</si>
  <si>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</si>
  <si>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</si>
  <si>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</si>
  <si>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</si>
  <si>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</si>
  <si>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</si>
  <si>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</si>
  <si>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</si>
  <si>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</si>
  <si>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</si>
  <si>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</si>
  <si>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</si>
  <si>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</si>
  <si>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</si>
  <si>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</si>
  <si>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</si>
  <si>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</si>
  <si>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</si>
  <si>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</si>
  <si>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</si>
  <si>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</si>
  <si>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</si>
  <si>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</si>
  <si>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</si>
  <si>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</si>
  <si>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</si>
  <si>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</si>
  <si>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</si>
  <si>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</si>
  <si>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</si>
  <si>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</si>
  <si>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</si>
  <si>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</si>
  <si>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</si>
  <si>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</si>
  <si>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</si>
  <si>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</si>
  <si>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</si>
  <si>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</si>
  <si>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</si>
  <si>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</si>
  <si>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</si>
  <si>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</si>
  <si>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</si>
  <si>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</si>
  <si>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</si>
  <si>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</si>
  <si>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</si>
  <si>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</si>
  <si>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</si>
  <si>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</si>
  <si>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</si>
  <si>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</si>
  <si>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</si>
  <si>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</si>
  <si>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</si>
  <si>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</si>
  <si>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</si>
  <si>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</si>
  <si>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</si>
  <si>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</si>
  <si>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</si>
  <si>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</si>
  <si>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</si>
  <si>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</si>
  <si>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</si>
  <si>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</si>
  <si>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</si>
  <si>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</si>
  <si>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</si>
  <si>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</si>
  <si>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</si>
  <si>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</si>
  <si>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</si>
  <si>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</si>
  <si>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</si>
  <si>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</si>
  <si>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</si>
  <si>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</si>
  <si>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</si>
  <si>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</si>
  <si>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</si>
  <si>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</si>
  <si>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</si>
  <si>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</si>
  <si>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</si>
  <si>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</si>
  <si>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</si>
  <si>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</si>
  <si>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</si>
  <si>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</si>
  <si>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</si>
  <si>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</si>
  <si>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</si>
  <si>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</si>
  <si>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</si>
  <si>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</si>
  <si>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</si>
  <si>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</si>
  <si>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</si>
  <si>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</si>
  <si>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</si>
  <si>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</si>
  <si>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</si>
  <si>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</si>
  <si>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</si>
  <si>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</si>
  <si>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</si>
  <si>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</si>
  <si>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</si>
  <si>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</si>
  <si>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</si>
  <si>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</si>
  <si>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</si>
  <si>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</si>
  <si>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</si>
  <si>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</si>
  <si>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</si>
  <si>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</si>
  <si>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</si>
  <si>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</si>
  <si>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</si>
  <si>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</si>
  <si>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</si>
  <si>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</si>
  <si>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</si>
  <si>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</si>
  <si>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</si>
  <si>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</si>
  <si>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</si>
  <si>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</si>
  <si>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</si>
  <si>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</si>
  <si>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</si>
  <si>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</si>
  <si>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</si>
  <si>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</si>
  <si>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</si>
  <si>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</si>
  <si>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</si>
  <si>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</si>
  <si>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</si>
  <si>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</si>
  <si>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</si>
  <si>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</si>
  <si>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</si>
  <si>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</si>
  <si>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</si>
  <si>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</si>
  <si>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</si>
  <si>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</si>
  <si>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</si>
  <si>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</si>
  <si>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</si>
  <si>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</si>
  <si>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</si>
  <si>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</si>
  <si>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</si>
  <si>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</si>
  <si>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</si>
  <si>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</si>
  <si>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</si>
  <si>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</si>
  <si>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</si>
  <si>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</si>
  <si>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</si>
  <si>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</si>
  <si>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</si>
  <si>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</si>
  <si>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</si>
  <si>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</si>
  <si>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</si>
  <si>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</si>
  <si>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</si>
  <si>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</si>
  <si>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</si>
  <si>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</si>
  <si>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</si>
  <si>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</si>
  <si>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</si>
  <si>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</si>
  <si>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</si>
  <si>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</si>
  <si>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</si>
  <si>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</si>
  <si>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</si>
  <si>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</si>
  <si>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</si>
  <si>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</si>
  <si>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</si>
  <si>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</si>
  <si>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</si>
  <si>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</si>
  <si>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</si>
  <si>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</si>
  <si>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</si>
  <si>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</si>
  <si>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</si>
  <si>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</si>
  <si>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</si>
  <si>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</si>
  <si>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</si>
  <si>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</si>
  <si>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</si>
  <si>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</si>
  <si>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</si>
  <si>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</si>
  <si>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</si>
  <si>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</si>
  <si>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</si>
  <si>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</si>
  <si>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</si>
  <si>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</si>
  <si>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</si>
  <si>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</si>
  <si>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</si>
  <si>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</si>
  <si>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</si>
  <si>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</si>
  <si>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</si>
  <si>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</si>
  <si>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</si>
  <si>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</si>
  <si>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</si>
  <si>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</si>
  <si>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</si>
  <si>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</si>
  <si>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</si>
  <si>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</si>
  <si>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</si>
  <si>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</si>
  <si>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</si>
  <si>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</si>
  <si>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</si>
  <si>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</si>
  <si>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</si>
  <si>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</si>
  <si>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</si>
  <si>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</si>
  <si>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</si>
  <si>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</si>
  <si>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</si>
  <si>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</si>
  <si>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</si>
  <si>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</si>
  <si>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</si>
  <si>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</si>
  <si>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</si>
  <si>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</si>
  <si>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</si>
  <si>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</si>
  <si>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</si>
  <si>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</si>
  <si>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</si>
  <si>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</si>
  <si>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</si>
  <si>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</si>
  <si>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</si>
  <si>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</si>
  <si>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</si>
  <si>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</si>
  <si>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</si>
  <si>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</si>
  <si>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</si>
  <si>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</si>
  <si>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</si>
  <si>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</si>
  <si>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</si>
  <si>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</si>
  <si>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</si>
  <si>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</si>
  <si>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</si>
  <si>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</si>
  <si>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</si>
  <si>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</si>
  <si>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</si>
  <si>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</si>
  <si>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</si>
  <si>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</si>
  <si>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</si>
  <si>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</si>
  <si>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</si>
  <si>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</si>
  <si>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</si>
  <si>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</si>
  <si>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</si>
  <si>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</si>
  <si>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</si>
  <si>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</si>
  <si>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</si>
  <si>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</si>
  <si>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</si>
  <si>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</si>
  <si>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</si>
  <si>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</si>
  <si>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</si>
  <si>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</si>
  <si>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</si>
  <si>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</si>
  <si>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</si>
  <si>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</si>
  <si>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</si>
  <si>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</si>
  <si>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</si>
  <si>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</si>
  <si>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</si>
  <si>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</si>
  <si>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</si>
  <si>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</si>
  <si>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</si>
  <si>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</si>
  <si>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</si>
  <si>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</si>
  <si>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</si>
  <si>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</si>
  <si>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</si>
  <si>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</si>
  <si>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</si>
  <si>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</si>
  <si>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</si>
  <si>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</si>
  <si>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</si>
  <si>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</si>
  <si>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</si>
  <si>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</si>
  <si>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</si>
  <si>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</si>
  <si>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</si>
  <si>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</si>
  <si>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</si>
  <si>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</si>
  <si>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</si>
  <si>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</si>
  <si>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</si>
  <si>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</si>
  <si>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</si>
  <si>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</si>
  <si>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</si>
  <si>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</si>
  <si>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</si>
  <si>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</si>
  <si>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</si>
  <si>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</si>
  <si>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</si>
  <si>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</si>
  <si>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</si>
  <si>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</si>
  <si>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</si>
  <si>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</si>
  <si>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</si>
  <si>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</si>
  <si>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</si>
  <si>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</si>
  <si>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</si>
  <si>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</si>
  <si>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</si>
  <si>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</si>
  <si>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</si>
  <si>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</si>
  <si>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</si>
  <si>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</si>
  <si>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</si>
  <si>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</si>
  <si>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</si>
  <si>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</si>
  <si>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</si>
  <si>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</si>
  <si>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</si>
  <si>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</si>
  <si>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</si>
  <si>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</si>
  <si>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</si>
  <si>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</si>
  <si>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</si>
  <si>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</si>
  <si>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</si>
  <si>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</si>
  <si>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</si>
  <si>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</si>
  <si>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</si>
  <si>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</si>
  <si>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</si>
  <si>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</si>
  <si>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</si>
  <si>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</si>
  <si>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</si>
  <si>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</si>
  <si>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</si>
  <si>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</si>
  <si>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</si>
  <si>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</si>
  <si>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</si>
  <si>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</si>
  <si>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</si>
  <si>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</si>
  <si>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</si>
  <si>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</si>
  <si>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</si>
  <si>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</si>
  <si>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</si>
  <si>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</si>
  <si>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</si>
  <si>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</si>
  <si>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</si>
  <si>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</si>
  <si>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</si>
  <si>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</si>
  <si>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</si>
  <si>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</si>
  <si>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</si>
  <si>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</si>
  <si>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</si>
  <si>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</si>
  <si>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</si>
  <si>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</si>
  <si>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</si>
  <si>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</si>
  <si>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</si>
  <si>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</si>
  <si>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</si>
  <si>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</si>
  <si>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</si>
  <si>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</si>
  <si>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</si>
  <si>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</si>
  <si>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</si>
  <si>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</si>
  <si>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</si>
  <si>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</si>
  <si>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</si>
  <si>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</si>
  <si>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</si>
  <si>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</si>
  <si>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</si>
  <si>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</si>
  <si>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</si>
  <si>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</si>
  <si>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</si>
  <si>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</si>
  <si>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</si>
  <si>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</si>
  <si>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</si>
  <si>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</si>
  <si>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</si>
  <si>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</si>
  <si>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</si>
  <si>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</si>
  <si>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</si>
  <si>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</si>
  <si>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</si>
  <si>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</si>
  <si>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</si>
  <si>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</si>
  <si>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</si>
  <si>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</si>
  <si>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</si>
  <si>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</si>
  <si>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</si>
  <si>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</si>
  <si>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</si>
  <si>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</si>
  <si>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</si>
  <si>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</si>
  <si>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</si>
  <si>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</si>
  <si>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</si>
  <si>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</si>
  <si>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</si>
  <si>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</si>
  <si>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</si>
  <si>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</si>
  <si>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</si>
  <si>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</si>
  <si>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</si>
  <si>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</si>
  <si>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</si>
  <si>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</si>
  <si>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</si>
  <si>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</si>
  <si>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</si>
  <si>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</si>
  <si>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</si>
  <si>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</si>
  <si>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</si>
  <si>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</si>
  <si>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</si>
  <si>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</si>
  <si>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</si>
  <si>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</si>
  <si>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</si>
  <si>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</si>
  <si>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</si>
  <si>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</si>
  <si>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</si>
  <si>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</si>
  <si>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</si>
  <si>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</si>
  <si>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</si>
  <si>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</si>
  <si>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</si>
  <si>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</si>
  <si>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</si>
  <si>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</si>
  <si>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</si>
  <si>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</si>
  <si>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</si>
  <si>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</si>
  <si>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</si>
  <si>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</si>
  <si>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</si>
  <si>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</si>
  <si>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</si>
  <si>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</si>
  <si>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</si>
  <si>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</si>
  <si>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</si>
  <si>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</si>
  <si>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</si>
  <si>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</si>
  <si>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</si>
  <si>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</si>
  <si>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</si>
  <si>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</si>
  <si>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</si>
  <si>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</si>
  <si>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</si>
  <si>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</si>
  <si>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</si>
  <si>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</si>
  <si>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</si>
  <si>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</si>
  <si>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</si>
  <si>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</si>
  <si>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</si>
  <si>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</si>
  <si>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</si>
  <si>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</si>
  <si>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</si>
  <si>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</si>
  <si>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</si>
  <si>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</si>
  <si>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</si>
  <si>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</si>
  <si>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</si>
  <si>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</si>
  <si>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</si>
  <si>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</si>
  <si>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</si>
  <si>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</si>
  <si>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</si>
  <si>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</si>
  <si>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</si>
  <si>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</si>
  <si>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</si>
  <si>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</si>
  <si>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</si>
  <si>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</si>
  <si>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</si>
  <si>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</si>
  <si>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</si>
  <si>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</si>
  <si>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</si>
  <si>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</si>
  <si>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</si>
  <si>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</si>
  <si>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</si>
  <si>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</si>
  <si>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</si>
  <si>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</si>
  <si>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</si>
  <si>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</si>
  <si>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</si>
  <si>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</si>
  <si>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</si>
  <si>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</si>
  <si>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</si>
  <si>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</si>
  <si>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</si>
  <si>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</si>
  <si>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</si>
  <si>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</si>
  <si>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</si>
  <si>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</si>
  <si>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</si>
  <si>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</si>
  <si>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</si>
  <si>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</si>
  <si>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</si>
  <si>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</si>
  <si>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</si>
  <si>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</si>
  <si>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</si>
  <si>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</si>
  <si>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</si>
  <si>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</si>
  <si>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</si>
  <si>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</si>
  <si>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</si>
  <si>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</si>
  <si>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</si>
  <si>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</si>
  <si>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</si>
  <si>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</si>
  <si>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</si>
  <si>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</si>
  <si>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</si>
  <si>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</si>
  <si>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</si>
  <si>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</si>
  <si>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</si>
  <si>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</si>
  <si>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</si>
  <si>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</si>
  <si>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</si>
  <si>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</si>
  <si>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</si>
  <si>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</si>
  <si>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</si>
  <si>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</si>
  <si>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</si>
  <si>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</si>
  <si>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</si>
  <si>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</si>
  <si>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</si>
  <si>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</si>
  <si>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</si>
  <si>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</si>
  <si>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</si>
  <si>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</si>
  <si>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</si>
  <si>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</si>
  <si>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</si>
  <si>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</si>
  <si>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</si>
  <si>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</si>
  <si>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</si>
  <si>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</si>
  <si>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</si>
  <si>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</si>
  <si>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</si>
  <si>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</si>
  <si>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</si>
  <si>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</si>
  <si>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</si>
  <si>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</si>
  <si>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</si>
  <si>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</si>
  <si>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</si>
  <si>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</si>
  <si>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</si>
  <si>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</si>
  <si>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</si>
  <si>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</si>
  <si>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</si>
  <si>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</si>
  <si>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</si>
  <si>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</si>
  <si>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</si>
  <si>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</si>
  <si>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</si>
  <si>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</si>
  <si>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</si>
  <si>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</si>
  <si>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</si>
  <si>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</si>
  <si>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</si>
  <si>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</si>
  <si>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</si>
  <si>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</si>
  <si>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</si>
  <si>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</si>
  <si>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</si>
  <si>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</si>
  <si>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</si>
  <si>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</si>
  <si>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</si>
  <si>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</si>
  <si>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</si>
  <si>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</si>
  <si>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</si>
  <si>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</si>
  <si>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</si>
  <si>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</si>
  <si>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</si>
  <si>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</si>
  <si>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</si>
  <si>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</si>
  <si>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</si>
  <si>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</si>
  <si>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</si>
  <si>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</si>
  <si>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</si>
  <si>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</si>
  <si>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</si>
  <si>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</si>
  <si>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</si>
  <si>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</si>
  <si>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</si>
  <si>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</si>
  <si>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</si>
  <si>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</si>
  <si>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</si>
  <si>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</si>
  <si>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</si>
  <si>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</si>
  <si>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</si>
  <si>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</si>
  <si>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</si>
  <si>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</si>
  <si>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</si>
  <si>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</si>
  <si>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</si>
  <si>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</si>
  <si>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</si>
  <si>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</si>
  <si>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</si>
  <si>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</si>
  <si>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</si>
  <si>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</si>
  <si>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</si>
  <si>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</si>
  <si>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</si>
  <si>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</si>
  <si>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</si>
  <si>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</si>
  <si>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</si>
  <si>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</si>
  <si>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</si>
  <si>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</si>
  <si>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</si>
  <si>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</si>
  <si>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</si>
  <si>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</si>
  <si>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</si>
  <si>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</si>
  <si>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</si>
  <si>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</si>
  <si>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</si>
  <si>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</si>
  <si>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</si>
  <si>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</si>
  <si>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</si>
  <si>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</si>
  <si>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</si>
  <si>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</si>
  <si>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</si>
  <si>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</si>
  <si>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</si>
  <si>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</si>
  <si>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</si>
  <si>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</si>
  <si>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</si>
  <si>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</si>
  <si>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</si>
  <si>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</si>
  <si>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</si>
  <si>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</si>
  <si>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</si>
  <si>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</si>
  <si>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</si>
  <si>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</si>
  <si>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</si>
  <si>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</si>
  <si>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</si>
  <si>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</si>
  <si>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</si>
  <si>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</si>
  <si>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</si>
  <si>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</si>
  <si>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</si>
  <si>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</si>
  <si>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</si>
  <si>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</si>
  <si>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</si>
  <si>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</si>
  <si>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</si>
  <si>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</si>
  <si>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</si>
  <si>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</si>
  <si>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</si>
  <si>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</si>
  <si>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</si>
  <si>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</si>
  <si>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</si>
  <si>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</si>
  <si>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</si>
  <si>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</si>
  <si>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</si>
  <si>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</si>
  <si>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</si>
  <si>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</si>
  <si>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</si>
  <si>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</si>
  <si>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</si>
  <si>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</si>
  <si>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</si>
  <si>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</si>
  <si>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</si>
  <si>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</si>
  <si>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</si>
  <si>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</si>
  <si>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</si>
  <si>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</si>
  <si>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</si>
  <si>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</si>
  <si>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</si>
  <si>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</si>
  <si>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</si>
  <si>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</si>
  <si>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</si>
  <si>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</si>
  <si>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</si>
  <si>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</si>
  <si>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</si>
  <si>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</si>
  <si>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</si>
  <si>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</si>
  <si>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</si>
  <si>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</si>
  <si>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</si>
  <si>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</si>
  <si>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</si>
  <si>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</si>
  <si>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</si>
  <si>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</si>
  <si>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</si>
  <si>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</si>
  <si>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</si>
  <si>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</si>
  <si>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</si>
  <si>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</si>
  <si>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</si>
  <si>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</si>
  <si>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</si>
  <si>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</si>
  <si>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</si>
  <si>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</si>
  <si>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</si>
  <si>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</si>
  <si>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</si>
  <si>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</si>
  <si>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</si>
  <si>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</si>
  <si>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</si>
  <si>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</si>
  <si>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</si>
  <si>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</si>
  <si>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</si>
  <si>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</si>
  <si>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</si>
  <si>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</si>
  <si>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</si>
  <si>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</si>
  <si>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</si>
  <si>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</si>
  <si>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</si>
  <si>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</si>
  <si>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</si>
  <si>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</si>
  <si>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</si>
  <si>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</si>
  <si>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</si>
  <si>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</si>
  <si>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</si>
  <si>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</si>
  <si>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</si>
  <si>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</si>
  <si>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</si>
  <si>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</si>
  <si>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</si>
  <si>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</si>
  <si>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</si>
  <si>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</si>
  <si>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</si>
  <si>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</si>
  <si>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</si>
  <si>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</si>
  <si>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</si>
  <si>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</si>
  <si>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</si>
  <si>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</si>
  <si>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</si>
  <si>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</si>
  <si>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</si>
  <si>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</si>
  <si>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</si>
  <si>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</si>
  <si>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</si>
  <si>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</si>
  <si>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</si>
  <si>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</si>
  <si>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</si>
  <si>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</si>
  <si>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</si>
  <si>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</si>
  <si>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</si>
  <si>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</si>
  <si>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</si>
  <si>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</si>
  <si>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</si>
  <si>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</si>
  <si>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</si>
  <si>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</si>
  <si>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</si>
  <si>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</si>
  <si>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</si>
  <si>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</si>
  <si>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</si>
  <si>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</si>
  <si>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</si>
  <si>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</si>
  <si>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</si>
  <si>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</si>
  <si>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</si>
  <si>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</si>
  <si>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</si>
  <si>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</si>
  <si>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</si>
  <si>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</si>
  <si>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</si>
  <si>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</si>
  <si>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</si>
  <si>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</si>
  <si>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</si>
  <si>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</si>
  <si>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</si>
  <si>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</si>
  <si>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</si>
  <si>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</si>
  <si>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</si>
  <si>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</si>
  <si>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</si>
  <si>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</si>
  <si>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</si>
  <si>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</si>
  <si>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</si>
  <si>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</si>
  <si>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</si>
  <si>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</si>
  <si>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</si>
  <si>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</si>
  <si>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</si>
  <si>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</si>
  <si>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</si>
  <si>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</si>
  <si>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</si>
  <si>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</si>
  <si>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</si>
  <si>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</si>
  <si>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</si>
  <si>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</si>
  <si>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</si>
  <si>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</si>
  <si>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</si>
  <si>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</si>
  <si>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</si>
  <si>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</si>
  <si>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</si>
  <si>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</si>
  <si>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</si>
  <si>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</si>
  <si>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</si>
  <si>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</si>
  <si>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</si>
  <si>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</si>
  <si>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</si>
  <si>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</si>
  <si>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</si>
  <si>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</si>
  <si>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</si>
  <si>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</si>
  <si>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</si>
  <si>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</si>
  <si>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</si>
  <si>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</si>
  <si>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</si>
  <si>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</si>
  <si>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</si>
  <si>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</si>
  <si>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</si>
  <si>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</si>
  <si>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</si>
  <si>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</si>
  <si>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</si>
  <si>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</si>
  <si>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</si>
  <si>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</si>
  <si>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</si>
  <si>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</si>
  <si>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</si>
  <si>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</si>
  <si>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</si>
  <si>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</si>
  <si>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</si>
  <si>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</si>
  <si>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</si>
  <si>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</si>
  <si>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</si>
  <si>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</si>
  <si>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</si>
  <si>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</si>
  <si>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</si>
  <si>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</si>
  <si>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</si>
  <si>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</si>
  <si>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</si>
  <si>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</si>
  <si>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</si>
  <si>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</si>
  <si>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</si>
  <si>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</si>
  <si>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</si>
  <si>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</si>
  <si>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</si>
  <si>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</si>
  <si>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</si>
  <si>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</si>
  <si>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</si>
  <si>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</si>
  <si>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</si>
  <si>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</si>
  <si>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</si>
  <si>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</si>
  <si>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</si>
  <si>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</si>
  <si>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</si>
  <si>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</si>
  <si>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</si>
  <si>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</si>
  <si>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</si>
  <si>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</si>
  <si>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</si>
  <si>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</si>
  <si>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</si>
  <si>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</si>
  <si>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</si>
  <si>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</si>
  <si>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</si>
  <si>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</si>
  <si>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</si>
  <si>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</si>
  <si>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</si>
  <si>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</si>
  <si>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</si>
  <si>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</si>
  <si>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</si>
  <si>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</si>
  <si>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</si>
  <si>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</si>
  <si>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</si>
  <si>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</si>
  <si>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</si>
  <si>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</si>
  <si>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</si>
  <si>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</si>
  <si>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</si>
  <si>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</si>
  <si>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</si>
  <si>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</si>
  <si>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</si>
  <si>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</si>
  <si>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</si>
  <si>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</si>
  <si>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</si>
  <si>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</si>
  <si>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</si>
  <si>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</si>
  <si>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</si>
  <si>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</si>
  <si>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</si>
  <si>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</si>
  <si>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</si>
  <si>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</si>
  <si>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</si>
  <si>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</si>
  <si>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</si>
  <si>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</si>
  <si>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</si>
  <si>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</si>
  <si>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</si>
  <si>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</si>
  <si>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</si>
  <si>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</si>
  <si>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</si>
  <si>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</si>
  <si>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</si>
  <si>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</si>
  <si>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</si>
  <si>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</si>
  <si>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</si>
  <si>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</si>
  <si>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</si>
  <si>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</si>
  <si>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</si>
  <si>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</si>
  <si>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</si>
  <si>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</si>
  <si>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</si>
  <si>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</si>
  <si>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</si>
  <si>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</si>
  <si>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</si>
  <si>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</si>
  <si>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</si>
  <si>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</si>
  <si>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</si>
  <si>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</si>
  <si>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</si>
  <si>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</si>
  <si>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</si>
  <si>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</si>
  <si>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</si>
  <si>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</si>
  <si>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</si>
  <si>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</si>
  <si>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</si>
  <si>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</si>
  <si>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</si>
  <si>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</si>
  <si>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</si>
  <si>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</si>
  <si>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</si>
  <si>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</si>
  <si>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</si>
  <si>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</si>
  <si>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</si>
  <si>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</si>
  <si>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</si>
  <si>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</si>
  <si>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</si>
  <si>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</si>
  <si>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</si>
  <si>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</si>
  <si>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</si>
  <si>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</si>
  <si>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</si>
  <si>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</si>
  <si>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</si>
  <si>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</si>
  <si>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</si>
  <si>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</si>
  <si>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</si>
  <si>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</si>
  <si>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</si>
  <si>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</si>
  <si>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</si>
  <si>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</si>
  <si>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</si>
  <si>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</si>
  <si>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</si>
  <si>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</si>
  <si>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</si>
  <si>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</si>
  <si>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</si>
  <si>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</si>
  <si>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</si>
  <si>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</si>
  <si>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</si>
  <si>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</si>
  <si>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</si>
  <si>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</si>
  <si>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</si>
  <si>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</si>
  <si>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</si>
  <si>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</si>
  <si>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</si>
  <si>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</si>
  <si>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</si>
  <si>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</si>
  <si>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</si>
  <si>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</si>
  <si>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</si>
  <si>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</si>
  <si>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</si>
  <si>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</si>
  <si>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</si>
  <si>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</si>
  <si>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</si>
  <si>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</si>
  <si>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</si>
  <si>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</si>
  <si>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</si>
  <si>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</si>
  <si>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</si>
  <si>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</si>
  <si>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</si>
  <si>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</si>
  <si>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</si>
  <si>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</si>
  <si>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</si>
  <si>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</si>
  <si>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</si>
  <si>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</si>
  <si>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</si>
  <si>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</si>
  <si>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</si>
  <si>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</si>
  <si>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</si>
  <si>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</si>
  <si>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</si>
  <si>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</si>
  <si>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</si>
  <si>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</si>
  <si>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</si>
  <si>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</si>
  <si>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</si>
  <si>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</si>
  <si>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</si>
  <si>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</si>
  <si>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</si>
  <si>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</si>
  <si>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</si>
  <si>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</si>
  <si>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</si>
  <si>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</si>
  <si>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</si>
  <si>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</si>
  <si>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</si>
  <si>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</si>
  <si>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</si>
  <si>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</si>
  <si>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</si>
  <si>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</si>
  <si>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</si>
  <si>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</si>
  <si>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</si>
  <si>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</si>
  <si>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</si>
  <si>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</si>
  <si>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</si>
  <si>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</si>
  <si>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</si>
  <si>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</si>
  <si>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</si>
  <si>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</si>
  <si>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</si>
  <si>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</si>
  <si>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</si>
  <si>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</si>
  <si>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</si>
  <si>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</si>
  <si>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</si>
  <si>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</si>
  <si>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</si>
  <si>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</si>
  <si>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</si>
  <si>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</si>
  <si>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</si>
  <si>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</si>
  <si>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</si>
  <si>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</si>
  <si>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</si>
  <si>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</si>
  <si>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</si>
  <si>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</si>
  <si>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</si>
  <si>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</si>
  <si>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</si>
  <si>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</si>
  <si>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</si>
  <si>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</si>
  <si>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</si>
  <si>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</si>
  <si>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</si>
  <si>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</si>
  <si>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</si>
  <si>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</si>
  <si>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</si>
  <si>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</si>
  <si>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</si>
  <si>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</si>
  <si>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</si>
  <si>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</si>
  <si>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</si>
  <si>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</si>
  <si>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</si>
  <si>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</si>
  <si>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</si>
  <si>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</si>
  <si>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</si>
  <si>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</si>
  <si>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</si>
  <si>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</si>
  <si>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</si>
  <si>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</si>
  <si>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</si>
  <si>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</si>
  <si>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</si>
  <si>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</si>
  <si>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</si>
  <si>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</si>
  <si>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</si>
  <si>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</si>
  <si>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</si>
  <si>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</si>
  <si>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</si>
  <si>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</si>
  <si>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</si>
  <si>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</si>
  <si>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</si>
  <si>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</si>
  <si>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</si>
  <si>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</si>
  <si>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</si>
  <si>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</si>
  <si>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</si>
  <si>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</si>
  <si>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</si>
  <si>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</si>
  <si>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</si>
  <si>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</si>
  <si>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</si>
  <si>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</si>
  <si>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</si>
  <si>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</si>
  <si>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</si>
  <si>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</si>
  <si>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</si>
  <si>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</si>
  <si>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</si>
  <si>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</si>
  <si>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</si>
  <si>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</si>
  <si>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</si>
  <si>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</si>
  <si>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</si>
  <si>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</si>
  <si>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</si>
  <si>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</si>
  <si>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</si>
  <si>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</si>
  <si>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</si>
  <si>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</si>
  <si>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</si>
  <si>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</si>
  <si>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</si>
  <si>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</si>
  <si>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</si>
  <si>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</si>
  <si>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</si>
  <si>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</si>
  <si>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</si>
  <si>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</si>
  <si>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</si>
  <si>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</si>
  <si>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</si>
  <si>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</si>
  <si>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</si>
  <si>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</si>
  <si>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</si>
  <si>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</si>
  <si>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</si>
  <si>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</si>
  <si>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</si>
  <si>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</si>
  <si>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</si>
  <si>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</si>
  <si>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</si>
  <si>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</si>
  <si>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</si>
  <si>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</si>
  <si>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</si>
  <si>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</si>
  <si>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</si>
  <si>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</si>
  <si>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</si>
  <si>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</si>
  <si>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</si>
  <si>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</si>
  <si>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</si>
  <si>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</si>
  <si>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</si>
  <si>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</si>
  <si>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</si>
  <si>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</si>
  <si>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</si>
  <si>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</si>
  <si>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</si>
  <si>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</si>
  <si>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</si>
  <si>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</si>
  <si>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</si>
  <si>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</si>
  <si>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</si>
  <si>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</si>
  <si>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</si>
  <si>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</si>
  <si>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</si>
  <si>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</si>
  <si>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</si>
  <si>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</si>
  <si>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</si>
  <si>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</si>
  <si>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</si>
  <si>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</si>
  <si>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</si>
  <si>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</si>
  <si>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</si>
  <si>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</si>
  <si>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</si>
  <si>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</si>
  <si>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</si>
  <si>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</si>
  <si>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</si>
  <si>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</si>
  <si>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</si>
  <si>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</si>
  <si>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</si>
  <si>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</si>
  <si>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</si>
  <si>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</si>
  <si>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</si>
  <si>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</si>
  <si>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</si>
  <si>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</si>
  <si>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</si>
  <si>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</si>
  <si>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</si>
  <si>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</si>
  <si>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</si>
  <si>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</si>
  <si>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</si>
  <si>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</si>
  <si>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</si>
  <si>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</si>
  <si>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</si>
  <si>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</si>
  <si>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</si>
  <si>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</si>
  <si>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</si>
  <si>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</si>
  <si>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</si>
  <si>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</si>
  <si>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</si>
  <si>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</si>
  <si>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</si>
  <si>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</si>
  <si>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</si>
  <si>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</si>
  <si>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</si>
  <si>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</si>
  <si>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</si>
  <si>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</si>
  <si>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</si>
  <si>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</si>
  <si>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</si>
  <si>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</si>
  <si>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</si>
  <si>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</si>
  <si>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</si>
  <si>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</si>
  <si>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</si>
  <si>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</si>
  <si>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</si>
  <si>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</si>
  <si>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</si>
  <si>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</si>
  <si>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</si>
  <si>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</si>
  <si>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</si>
  <si>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</si>
  <si>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</si>
  <si>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</si>
  <si>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</si>
  <si>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</si>
  <si>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</si>
  <si>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</si>
  <si>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</si>
  <si>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</si>
  <si>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</si>
  <si>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</si>
  <si>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</si>
  <si>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</si>
  <si>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</si>
  <si>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</si>
  <si>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</si>
  <si>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</si>
  <si>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</si>
  <si>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</si>
  <si>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</si>
  <si>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</si>
  <si>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</si>
  <si>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</si>
  <si>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</si>
  <si>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</si>
  <si>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</si>
  <si>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</si>
  <si>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</si>
  <si>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</si>
  <si>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</si>
  <si>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</si>
  <si>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</si>
  <si>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</si>
  <si>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</si>
  <si>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</si>
  <si>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</si>
  <si>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</si>
  <si>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</si>
  <si>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</si>
  <si>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</si>
  <si>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</si>
  <si>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</si>
  <si>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</si>
  <si>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</si>
  <si>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</si>
  <si>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</si>
  <si>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</si>
  <si>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</si>
  <si>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</si>
  <si>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</si>
  <si>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</si>
  <si>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</si>
  <si>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</si>
  <si>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</si>
  <si>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</si>
  <si>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</si>
  <si>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</si>
  <si>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</si>
  <si>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</si>
  <si>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</si>
  <si>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</si>
  <si>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</si>
  <si>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</si>
  <si>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</si>
  <si>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</si>
  <si>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</si>
  <si>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</si>
  <si>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</si>
  <si>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</si>
  <si>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</si>
  <si>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</si>
  <si>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</si>
  <si>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</si>
  <si>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</si>
  <si>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</si>
  <si>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</si>
  <si>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</si>
  <si>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</si>
  <si>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</si>
  <si>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</si>
  <si>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</si>
  <si>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</si>
  <si>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</si>
  <si>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</si>
  <si>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</si>
  <si>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</si>
  <si>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</si>
  <si>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</si>
  <si>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</si>
  <si>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</si>
  <si>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</si>
  <si>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</si>
  <si>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</si>
  <si>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</si>
  <si>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</si>
  <si>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</si>
  <si>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</si>
  <si>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</si>
  <si>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</si>
  <si>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</si>
  <si>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</si>
  <si>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</si>
  <si>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</si>
  <si>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</si>
  <si>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</si>
  <si>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</si>
  <si>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</si>
  <si>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</si>
  <si>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</si>
  <si>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</si>
  <si>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</si>
  <si>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</si>
  <si>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</si>
  <si>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</si>
  <si>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</si>
  <si>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</si>
  <si>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</si>
  <si>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</si>
  <si>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</si>
  <si>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</si>
  <si>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</si>
  <si>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</si>
  <si>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</si>
  <si>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</si>
  <si>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</si>
  <si>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</si>
  <si>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</si>
  <si>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</si>
  <si>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</si>
  <si>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</si>
  <si>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</si>
  <si>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</si>
  <si>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</si>
  <si>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</si>
  <si>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</si>
  <si>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</si>
  <si>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</si>
  <si>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</si>
  <si>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</si>
  <si>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</si>
  <si>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</si>
  <si>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</si>
  <si>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</si>
  <si>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</si>
  <si>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</si>
  <si>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</si>
  <si>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</si>
  <si>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</si>
  <si>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</si>
  <si>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</si>
  <si>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</si>
  <si>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</si>
  <si>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</si>
  <si>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</si>
  <si>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</si>
  <si>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</si>
  <si>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</si>
  <si>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</si>
  <si>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</si>
  <si>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</si>
  <si>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</si>
  <si>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</si>
  <si>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</si>
  <si>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</si>
  <si>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</si>
  <si>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</si>
  <si>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</si>
  <si>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</si>
  <si>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</si>
  <si>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</si>
  <si>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</si>
  <si>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</si>
  <si>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</si>
  <si>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</si>
  <si>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</si>
  <si>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</si>
  <si>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</si>
  <si>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</si>
  <si>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</si>
  <si>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</si>
  <si>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</si>
  <si>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</si>
  <si>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</si>
  <si>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</si>
  <si>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</si>
  <si>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</si>
  <si>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</si>
  <si>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</si>
  <si>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</si>
  <si>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</si>
  <si>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</si>
  <si>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</si>
  <si>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</si>
  <si>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</si>
  <si>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</si>
  <si>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</si>
  <si>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</si>
  <si>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</si>
  <si>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</si>
  <si>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</si>
  <si>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</si>
  <si>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</si>
  <si>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</si>
  <si>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</si>
  <si>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</si>
  <si>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</si>
  <si>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</si>
  <si>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</si>
  <si>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</si>
  <si>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</si>
  <si>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</si>
  <si>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</si>
  <si>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</si>
  <si>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</si>
  <si>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</si>
  <si>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</si>
  <si>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</si>
  <si>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</si>
  <si>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</si>
  <si>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</si>
  <si>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</si>
  <si>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</si>
  <si>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</si>
  <si>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</si>
  <si>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</si>
  <si>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</si>
  <si>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</si>
  <si>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</si>
  <si>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</si>
  <si>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</si>
  <si>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</si>
  <si>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</si>
  <si>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</si>
  <si>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</si>
  <si>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</si>
  <si>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</si>
  <si>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</si>
  <si>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</si>
  <si>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</si>
  <si>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</si>
  <si>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</si>
  <si>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</si>
  <si>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</si>
  <si>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</si>
  <si>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</si>
  <si>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</si>
  <si>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</si>
  <si>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</si>
  <si>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</si>
  <si>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</si>
  <si>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</si>
  <si>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</si>
  <si>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</si>
  <si>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</si>
  <si>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</si>
  <si>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</si>
  <si>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</si>
  <si>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</si>
  <si>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</si>
  <si>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</si>
  <si>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</si>
  <si>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</si>
  <si>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</si>
  <si>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</si>
  <si>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</si>
  <si>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</si>
  <si>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</si>
  <si>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</si>
  <si>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</si>
  <si>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</si>
  <si>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</si>
  <si>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</si>
  <si>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</si>
  <si>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</si>
  <si>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</si>
  <si>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</si>
  <si>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</si>
  <si>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</si>
  <si>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</si>
  <si>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</si>
  <si>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</si>
  <si>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</si>
  <si>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</si>
  <si>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</si>
  <si>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</si>
  <si>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</si>
  <si>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</si>
  <si>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</si>
  <si>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</si>
  <si>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</si>
  <si>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</si>
  <si>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</si>
  <si>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</si>
  <si>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</si>
  <si>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</si>
  <si>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</si>
  <si>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</si>
  <si>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</si>
  <si>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</si>
  <si>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</si>
  <si>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</si>
  <si>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</si>
  <si>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</si>
  <si>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</si>
  <si>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</si>
  <si>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</si>
  <si>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</si>
  <si>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</si>
  <si>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</si>
  <si>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</si>
  <si>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</si>
  <si>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</si>
  <si>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</si>
  <si>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</si>
  <si>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</si>
  <si>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</si>
  <si>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</si>
  <si>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</si>
  <si>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</si>
  <si>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</si>
  <si>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</si>
  <si>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</si>
  <si>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</si>
  <si>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</si>
  <si>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</si>
  <si>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</si>
  <si>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</si>
  <si>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</si>
  <si>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</si>
  <si>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</si>
  <si>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</si>
  <si>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</si>
  <si>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</si>
  <si>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</si>
  <si>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</si>
  <si>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</si>
  <si>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</si>
  <si>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</si>
  <si>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</si>
  <si>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</si>
  <si>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</si>
  <si>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</si>
  <si>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</si>
  <si>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</si>
  <si>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</si>
  <si>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</si>
  <si>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</si>
  <si>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</si>
  <si>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</si>
  <si>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</si>
  <si>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</si>
  <si>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</si>
  <si>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</si>
  <si>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</si>
  <si>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</si>
  <si>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</si>
  <si>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</si>
  <si>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</si>
  <si>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</si>
  <si>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</si>
  <si>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</si>
  <si>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</si>
  <si>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</si>
  <si>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</si>
  <si>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</si>
  <si>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</si>
  <si>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</si>
  <si>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</si>
  <si>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</si>
  <si>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</si>
  <si>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</si>
  <si>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</si>
  <si>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</si>
  <si>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</si>
  <si>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</si>
  <si>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</si>
  <si>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</si>
  <si>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</si>
  <si>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</si>
  <si>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</si>
  <si>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</si>
  <si>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</si>
  <si>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</si>
  <si>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</si>
  <si>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</si>
  <si>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</si>
  <si>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</si>
  <si>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</si>
  <si>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</si>
  <si>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</si>
  <si>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</si>
  <si>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</si>
  <si>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</si>
  <si>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</si>
  <si>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</si>
  <si>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</si>
  <si>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</si>
  <si>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</si>
  <si>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</si>
  <si>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</si>
  <si>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</si>
  <si>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</si>
  <si>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</si>
  <si>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</si>
  <si>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</si>
  <si>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</si>
  <si>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</si>
  <si>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</si>
  <si>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</si>
  <si>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</si>
  <si>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</si>
  <si>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</si>
  <si>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</si>
  <si>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</si>
  <si>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</si>
  <si>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</si>
  <si>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</si>
  <si>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</si>
  <si>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</si>
  <si>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</si>
  <si>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</si>
  <si>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</si>
  <si>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</si>
  <si>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</si>
  <si>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</si>
  <si>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</si>
  <si>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</si>
  <si>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</si>
  <si>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</si>
  <si>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</si>
  <si>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</si>
  <si>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</si>
  <si>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</si>
  <si>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</si>
  <si>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</si>
  <si>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</si>
  <si>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</si>
  <si>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</si>
  <si>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</si>
  <si>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</si>
  <si>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</si>
  <si>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</si>
  <si>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</si>
  <si>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</si>
  <si>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</si>
  <si>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</si>
  <si>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</si>
  <si>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</si>
  <si>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</si>
  <si>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</si>
  <si>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</si>
  <si>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</si>
  <si>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</si>
  <si>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</si>
  <si>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</si>
  <si>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</si>
  <si>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</si>
  <si>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</si>
  <si>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</si>
  <si>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</si>
  <si>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</si>
  <si>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</si>
  <si>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</si>
  <si>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</si>
  <si>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</si>
  <si>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</si>
  <si>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</si>
  <si>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</si>
  <si>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</si>
  <si>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</si>
  <si>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</si>
  <si>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</si>
  <si>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</si>
  <si>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</si>
  <si>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</si>
  <si>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</si>
  <si>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</si>
  <si>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</si>
  <si>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</si>
  <si>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</si>
  <si>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</si>
  <si>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</si>
  <si>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</si>
  <si>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</si>
  <si>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</si>
  <si>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</si>
  <si>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</si>
  <si>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</si>
  <si>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</si>
  <si>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</si>
  <si>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</si>
  <si>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</si>
  <si>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</si>
  <si>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</si>
  <si>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</si>
  <si>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</si>
  <si>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</si>
  <si>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</si>
  <si>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</si>
  <si>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</si>
  <si>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</si>
  <si>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</si>
  <si>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</si>
  <si>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</si>
  <si>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</si>
  <si>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</si>
  <si>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</si>
  <si>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</si>
  <si>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</si>
  <si>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</si>
  <si>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</si>
  <si>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</si>
  <si>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</si>
  <si>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</si>
  <si>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</si>
  <si>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</si>
  <si>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</si>
  <si>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</si>
  <si>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</si>
  <si>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</si>
  <si>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</si>
  <si>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</si>
  <si>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</si>
  <si>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</si>
  <si>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</si>
  <si>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</si>
  <si>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</si>
  <si>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</si>
  <si>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</si>
  <si>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</si>
  <si>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</si>
  <si>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</si>
  <si>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</si>
  <si>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</si>
  <si>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</si>
  <si>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</si>
  <si>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</si>
  <si>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</si>
  <si>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</si>
  <si>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</si>
  <si>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</si>
  <si>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</si>
  <si>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</si>
  <si>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</si>
  <si>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</si>
  <si>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</si>
  <si>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</si>
  <si>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</si>
  <si>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</si>
  <si>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</si>
  <si>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</si>
  <si>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</si>
  <si>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</si>
  <si>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</si>
  <si>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</si>
  <si>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</si>
  <si>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</si>
  <si>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</si>
  <si>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</si>
  <si>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</si>
  <si>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</si>
  <si>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</si>
  <si>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</si>
  <si>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</si>
  <si>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</si>
  <si>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</si>
  <si>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</si>
  <si>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</si>
  <si>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</si>
  <si>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</si>
  <si>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</si>
  <si>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</si>
  <si>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</si>
  <si>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</si>
  <si>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</si>
  <si>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</si>
  <si>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</si>
  <si>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</si>
  <si>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</si>
  <si>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</si>
  <si>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</si>
  <si>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</si>
  <si>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</si>
  <si>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</si>
  <si>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</si>
  <si>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</si>
  <si>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</si>
  <si>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</si>
  <si>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</si>
  <si>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</si>
  <si>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</si>
  <si>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</si>
  <si>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</si>
  <si>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</si>
  <si>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</si>
  <si>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</si>
  <si>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</si>
  <si>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</si>
  <si>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</si>
  <si>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</si>
  <si>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</si>
  <si>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</si>
  <si>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</si>
  <si>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</si>
  <si>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</si>
  <si>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</si>
  <si>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</si>
  <si>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</si>
  <si>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</si>
  <si>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</si>
  <si>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</si>
  <si>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</si>
  <si>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</si>
  <si>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</si>
  <si>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</si>
  <si>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</si>
  <si>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</si>
  <si>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</si>
  <si>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</si>
  <si>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</si>
  <si>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</si>
  <si>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</si>
  <si>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</si>
  <si>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</si>
  <si>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</si>
  <si>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</si>
  <si>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</si>
  <si>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</si>
  <si>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</si>
  <si>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</si>
  <si>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</si>
  <si>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</si>
  <si>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</si>
  <si>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</si>
  <si>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</si>
  <si>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</si>
  <si>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</si>
  <si>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</si>
  <si>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</si>
  <si>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</si>
  <si>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</si>
  <si>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</si>
  <si>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</si>
  <si>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</si>
  <si>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</si>
  <si>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</si>
  <si>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</si>
  <si>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</si>
  <si>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</si>
  <si>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</si>
  <si>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</si>
  <si>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</si>
  <si>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</si>
  <si>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</si>
  <si>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</si>
  <si>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</si>
  <si>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</si>
  <si>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</si>
  <si>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</si>
  <si>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</si>
  <si>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</si>
  <si>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</si>
  <si>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</si>
  <si>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</si>
  <si>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</si>
  <si>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</si>
  <si>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</si>
  <si>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</si>
  <si>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</si>
  <si>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</si>
  <si>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</si>
  <si>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</si>
  <si>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</si>
  <si>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</si>
  <si>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</si>
  <si>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</si>
  <si>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</si>
  <si>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</si>
  <si>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</si>
  <si>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</si>
  <si>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</si>
  <si>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</si>
  <si>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</si>
  <si>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</si>
  <si>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</si>
  <si>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</si>
  <si>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</si>
  <si>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</si>
  <si>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</si>
  <si>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</si>
  <si>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</si>
  <si>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</si>
  <si>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</si>
  <si>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</si>
  <si>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</si>
  <si>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</si>
  <si>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</si>
  <si>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</si>
  <si>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</si>
  <si>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</si>
  <si>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</si>
  <si>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</si>
  <si>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</si>
  <si>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</si>
  <si>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</si>
  <si>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</si>
  <si>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</si>
  <si>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</si>
  <si>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</si>
  <si>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</si>
  <si>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</si>
  <si>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</si>
  <si>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</si>
  <si>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</si>
  <si>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</si>
  <si>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</si>
  <si>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</si>
  <si>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</si>
  <si>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</si>
  <si>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</si>
  <si>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</si>
  <si>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</si>
  <si>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</si>
  <si>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</si>
  <si>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</si>
  <si>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</si>
  <si>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</si>
  <si>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</si>
  <si>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</si>
  <si>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</si>
  <si>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</si>
  <si>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</si>
  <si>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</si>
  <si>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</si>
  <si>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</si>
  <si>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</si>
  <si>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</si>
  <si>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</si>
  <si>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</si>
  <si>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</si>
  <si>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</si>
  <si>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</si>
  <si>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</si>
  <si>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</si>
  <si>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</si>
  <si>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</si>
  <si>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</si>
  <si>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</si>
  <si>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</si>
  <si>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</si>
  <si>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</si>
  <si>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</si>
  <si>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</si>
  <si>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</si>
  <si>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</si>
  <si>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</si>
  <si>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</si>
  <si>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</si>
  <si>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</si>
  <si>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</si>
  <si>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</si>
  <si>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</si>
  <si>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</si>
  <si>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</si>
  <si>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</si>
  <si>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</si>
  <si>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</si>
  <si>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</si>
  <si>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</si>
  <si>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</si>
  <si>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</si>
  <si>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</si>
  <si>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</si>
  <si>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</si>
  <si>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</si>
  <si>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</si>
  <si>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</si>
  <si>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</si>
  <si>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</si>
  <si>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</si>
  <si>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</si>
  <si>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</si>
  <si>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</si>
  <si>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</si>
  <si>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</si>
  <si>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</si>
  <si>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</si>
  <si>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</si>
  <si>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</si>
  <si>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</si>
  <si>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</si>
  <si>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</si>
  <si>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</si>
  <si>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</si>
  <si>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</si>
  <si>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</si>
  <si>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</si>
  <si>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</si>
  <si>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</si>
  <si>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</si>
  <si>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</si>
  <si>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</si>
  <si>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</si>
  <si>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</si>
  <si>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</si>
  <si>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</si>
  <si>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</si>
  <si>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</si>
  <si>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</si>
  <si>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</si>
  <si>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</si>
  <si>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</si>
  <si>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</si>
  <si>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</si>
  <si>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</si>
  <si>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</si>
  <si>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</si>
  <si>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</si>
  <si>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</si>
  <si>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</si>
  <si>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</si>
  <si>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</si>
  <si>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</si>
  <si>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</si>
  <si>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</si>
  <si>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</si>
  <si>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</si>
  <si>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</si>
  <si>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</si>
  <si>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</si>
  <si>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</si>
  <si>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</si>
  <si>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</si>
  <si>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</si>
  <si>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</si>
  <si>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</si>
  <si>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</si>
  <si>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</si>
  <si>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</si>
  <si>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</si>
  <si>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</si>
  <si>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</si>
  <si>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</si>
  <si>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</si>
  <si>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</si>
  <si>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</si>
  <si>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</si>
  <si>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</si>
  <si>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</si>
  <si>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</si>
  <si>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</si>
  <si>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</si>
  <si>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</si>
  <si>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</si>
  <si>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</si>
  <si>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</si>
  <si>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</si>
  <si>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</si>
  <si>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</si>
  <si>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</si>
  <si>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</si>
  <si>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</si>
  <si>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</si>
  <si>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</si>
  <si>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</si>
  <si>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</si>
  <si>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</si>
  <si>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</si>
  <si>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</si>
  <si>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</si>
  <si>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</si>
  <si>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</si>
  <si>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</si>
  <si>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</si>
  <si>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</si>
  <si>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</si>
  <si>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</si>
  <si>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</si>
  <si>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</si>
  <si>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</si>
  <si>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</si>
  <si>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</si>
  <si>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</si>
  <si>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</si>
  <si>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</si>
  <si>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</si>
  <si>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</si>
  <si>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</si>
  <si>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</si>
  <si>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</si>
  <si>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</si>
  <si>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</si>
  <si>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</si>
  <si>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</si>
  <si>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</si>
  <si>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</si>
  <si>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</si>
  <si>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</si>
  <si>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</si>
  <si>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</si>
  <si>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</si>
  <si>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</si>
  <si>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</si>
  <si>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</si>
  <si>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</si>
  <si>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</si>
  <si>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</si>
  <si>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</si>
  <si>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</si>
  <si>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</si>
  <si>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</si>
  <si>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</si>
  <si>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</si>
  <si>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</si>
  <si>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</si>
  <si>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</si>
  <si>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</si>
  <si>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</si>
  <si>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</si>
  <si>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</si>
  <si>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</si>
  <si>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</si>
  <si>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</si>
  <si>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</si>
  <si>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</si>
  <si>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</si>
  <si>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</si>
  <si>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</si>
  <si>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</si>
  <si>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</si>
  <si>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</si>
  <si>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</si>
  <si>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</si>
  <si>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</si>
  <si>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</si>
  <si>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</si>
  <si>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</si>
  <si>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</si>
  <si>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</si>
  <si>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</si>
  <si>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</si>
  <si>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</si>
  <si>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</si>
  <si>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</si>
  <si>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</si>
  <si>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</si>
  <si>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</si>
  <si>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</si>
  <si>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</si>
  <si>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</si>
  <si>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</si>
  <si>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</si>
  <si>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</si>
  <si>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</si>
  <si>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</si>
  <si>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</si>
  <si>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</si>
  <si>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</si>
  <si>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</si>
  <si>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</si>
  <si>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</si>
  <si>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</si>
  <si>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</si>
  <si>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</si>
  <si>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</si>
  <si>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</si>
  <si>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</si>
  <si>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</si>
  <si>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</si>
  <si>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</si>
  <si>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</si>
  <si>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</si>
  <si>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</si>
  <si>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</si>
  <si>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</si>
  <si>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</si>
  <si>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</si>
  <si>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</si>
  <si>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</si>
  <si>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</si>
  <si>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</si>
  <si>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</si>
  <si>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</si>
  <si>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</si>
  <si>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</si>
  <si>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</si>
  <si>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</si>
  <si>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</si>
  <si>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</si>
  <si>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</si>
  <si>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</si>
  <si>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</si>
  <si>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</si>
  <si>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</si>
  <si>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</si>
  <si>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</si>
  <si>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</si>
  <si>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</si>
  <si>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</si>
  <si>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</si>
  <si>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</si>
  <si>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</si>
  <si>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</si>
  <si>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</si>
  <si>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</si>
  <si>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</si>
  <si>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</si>
  <si>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</si>
  <si>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</si>
  <si>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</si>
  <si>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</si>
  <si>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</si>
  <si>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</si>
  <si>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</si>
  <si>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</si>
  <si>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</si>
  <si>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</si>
  <si>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</si>
  <si>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</si>
  <si>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</si>
  <si>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</si>
  <si>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</si>
  <si>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</si>
  <si>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</si>
  <si>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</si>
  <si>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</si>
  <si>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</si>
  <si>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</si>
  <si>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</si>
  <si>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</si>
  <si>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</si>
  <si>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</si>
  <si>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</si>
  <si>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</si>
  <si>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</si>
  <si>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</si>
  <si>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</si>
  <si>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</si>
  <si>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</si>
  <si>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</si>
  <si>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</si>
  <si>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</si>
  <si>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</si>
  <si>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</si>
  <si>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</si>
  <si>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</si>
  <si>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</si>
  <si>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</si>
  <si>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</si>
  <si>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</si>
  <si>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</si>
  <si>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</si>
  <si>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</si>
  <si>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</si>
  <si>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</si>
  <si>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</si>
  <si>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</si>
  <si>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</si>
  <si>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</si>
  <si>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</si>
  <si>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</si>
  <si>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</si>
  <si>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</si>
  <si>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</si>
  <si>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</si>
  <si>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</si>
  <si>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</si>
  <si>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</si>
  <si>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</si>
  <si>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</si>
  <si>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</si>
  <si>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</si>
  <si>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</si>
  <si>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</si>
  <si>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</si>
  <si>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</si>
  <si>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</si>
  <si>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</si>
  <si>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</si>
  <si>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</si>
  <si>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</si>
  <si>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</si>
  <si>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</si>
  <si>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</si>
  <si>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</si>
  <si>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</si>
  <si>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</si>
  <si>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</si>
  <si>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</si>
  <si>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</si>
  <si>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</si>
  <si>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</si>
  <si>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</si>
  <si>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</si>
  <si>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</si>
  <si>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</si>
  <si>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</si>
  <si>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</si>
  <si>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</si>
  <si>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</si>
  <si>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</si>
  <si>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</si>
  <si>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</si>
  <si>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</si>
  <si>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</si>
  <si>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</si>
  <si>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</si>
  <si>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</si>
  <si>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</si>
  <si>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</si>
  <si>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</si>
  <si>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</si>
  <si>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</si>
  <si>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</si>
  <si>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</si>
  <si>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</si>
  <si>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</si>
  <si>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</si>
  <si>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</si>
  <si>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</si>
  <si>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</si>
  <si>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</si>
  <si>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</si>
  <si>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</si>
  <si>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</si>
  <si>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</si>
  <si>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</si>
  <si>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</si>
  <si>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</si>
  <si>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</si>
  <si>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</si>
  <si>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</si>
  <si>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</si>
  <si>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</si>
  <si>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</si>
  <si>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</si>
  <si>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</si>
  <si>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</si>
  <si>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</si>
  <si>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</si>
  <si>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</si>
  <si>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</si>
  <si>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</si>
  <si>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</si>
  <si>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</si>
  <si>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</si>
  <si>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</si>
  <si>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</si>
  <si>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</si>
  <si>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</si>
  <si>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</si>
  <si>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</si>
  <si>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</si>
  <si>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</si>
  <si>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</si>
  <si>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</si>
  <si>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</si>
  <si>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</si>
  <si>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</si>
  <si>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</si>
  <si>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</si>
  <si>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</si>
  <si>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</si>
  <si>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</si>
  <si>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</si>
  <si>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</si>
  <si>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</si>
  <si>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</si>
  <si>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</si>
  <si>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</si>
  <si>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</si>
  <si>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</si>
  <si>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</si>
  <si>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</si>
  <si>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</si>
  <si>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</si>
  <si>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</si>
  <si>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</si>
  <si>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</si>
  <si>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</si>
  <si>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</si>
  <si>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</si>
  <si>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</si>
  <si>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</si>
  <si>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</si>
  <si>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</si>
  <si>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</si>
  <si>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</si>
  <si>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</si>
  <si>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</si>
  <si>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</si>
  <si>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</si>
  <si>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</si>
  <si>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</si>
  <si>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</si>
  <si>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</si>
  <si>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</si>
  <si>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</si>
  <si>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</si>
  <si>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</si>
  <si>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</si>
  <si>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</si>
  <si>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</si>
  <si>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</si>
  <si>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</si>
  <si>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</si>
  <si>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</si>
  <si>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</si>
  <si>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</si>
  <si>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</si>
  <si>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</si>
  <si>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</si>
  <si>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</si>
  <si>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</si>
  <si>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</si>
  <si>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</si>
  <si>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</si>
  <si>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</si>
  <si>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</si>
  <si>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</si>
  <si>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</si>
  <si>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</si>
  <si>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</si>
  <si>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</si>
  <si>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</si>
  <si>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</si>
  <si>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</si>
  <si>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</si>
  <si>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</si>
  <si>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</si>
  <si>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</si>
  <si>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</si>
  <si>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</si>
  <si>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</si>
  <si>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</si>
  <si>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</si>
  <si>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</si>
  <si>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</si>
  <si>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</si>
  <si>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</si>
  <si>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</si>
  <si>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</si>
  <si>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</si>
  <si>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</si>
  <si>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</si>
  <si>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</si>
  <si>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</si>
  <si>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</si>
  <si>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</si>
  <si>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</si>
  <si>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</si>
  <si>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</si>
  <si>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</si>
  <si>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</si>
  <si>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</si>
  <si>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</si>
  <si>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</si>
  <si>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</si>
  <si>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</si>
  <si>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</si>
  <si>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</si>
  <si>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</si>
  <si>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</si>
  <si>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</si>
  <si>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</si>
  <si>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</si>
  <si>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</si>
  <si>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</si>
  <si>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</si>
  <si>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</si>
  <si>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</si>
  <si>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</si>
  <si>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</si>
  <si>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</si>
  <si>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</si>
  <si>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</si>
  <si>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</si>
  <si>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</si>
  <si>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</si>
  <si>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</si>
  <si>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</si>
  <si>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</si>
  <si>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</si>
  <si>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</si>
  <si>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</si>
  <si>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</si>
  <si>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</si>
  <si>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</si>
  <si>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</si>
  <si>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</si>
  <si>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</si>
  <si>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</si>
  <si>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</si>
  <si>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</si>
  <si>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</si>
  <si>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</si>
  <si>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</si>
  <si>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</si>
  <si>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</si>
  <si>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</si>
  <si>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</si>
  <si>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</si>
  <si>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</si>
  <si>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</si>
  <si>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</si>
  <si>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</si>
  <si>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</si>
  <si>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</si>
  <si>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</si>
  <si>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</si>
  <si>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</si>
  <si>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</si>
  <si>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</si>
  <si>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</si>
  <si>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</si>
  <si>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</si>
  <si>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</si>
  <si>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</si>
  <si>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</si>
  <si>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</si>
  <si>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</si>
  <si>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</si>
  <si>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</si>
  <si>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</si>
  <si>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</si>
  <si>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</si>
  <si>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</si>
  <si>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</si>
  <si>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</si>
  <si>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</si>
  <si>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</si>
  <si>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</si>
  <si>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</si>
  <si>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</si>
  <si>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</si>
  <si>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</si>
  <si>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</si>
  <si>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</si>
  <si>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</si>
  <si>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</si>
  <si>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</si>
  <si>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</si>
  <si>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</si>
  <si>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</si>
  <si>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</si>
  <si>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</si>
  <si>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</si>
  <si>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</si>
  <si>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</si>
  <si>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</si>
  <si>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</si>
  <si>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</si>
  <si>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</si>
  <si>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</si>
  <si>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</si>
  <si>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</si>
  <si>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</si>
  <si>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</si>
  <si>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</si>
  <si>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</si>
  <si>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</si>
  <si>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</si>
  <si>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</si>
  <si>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</si>
  <si>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</si>
  <si>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</si>
  <si>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</si>
  <si>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</si>
  <si>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</si>
  <si>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</si>
  <si>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</si>
  <si>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</si>
  <si>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</si>
  <si>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</si>
  <si>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</si>
  <si>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</si>
  <si>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</si>
  <si>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</si>
  <si>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</si>
  <si>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</si>
  <si>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</si>
  <si>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</si>
  <si>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</si>
  <si>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</si>
  <si>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</si>
  <si>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</si>
  <si>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</si>
  <si>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</si>
  <si>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</si>
  <si>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</si>
  <si>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</si>
  <si>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</si>
  <si>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</si>
  <si>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</si>
  <si>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</si>
  <si>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</si>
  <si>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</si>
  <si>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</si>
  <si>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</si>
  <si>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</si>
  <si>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</si>
  <si>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</si>
  <si>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</si>
  <si>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</si>
  <si>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</si>
  <si>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</si>
  <si>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</si>
  <si>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</si>
  <si>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</si>
  <si>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</si>
  <si>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</si>
  <si>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</si>
  <si>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</si>
  <si>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</si>
  <si>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</si>
  <si>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</si>
  <si>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</si>
  <si>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</si>
  <si>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</si>
  <si>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</si>
  <si>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</si>
  <si>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</si>
  <si>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</si>
  <si>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</si>
  <si>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</si>
  <si>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</si>
  <si>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</si>
  <si>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</si>
  <si>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</si>
  <si>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</si>
  <si>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</si>
  <si>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</si>
  <si>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</si>
  <si>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</si>
  <si>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</si>
  <si>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</si>
  <si>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</si>
  <si>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</si>
  <si>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</si>
  <si>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</si>
  <si>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</si>
  <si>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</si>
  <si>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</si>
  <si>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</si>
  <si>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</si>
  <si>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</si>
  <si>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</si>
  <si>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</si>
  <si>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</si>
  <si>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</si>
  <si>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</si>
  <si>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</si>
  <si>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</si>
  <si>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</si>
  <si>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</si>
  <si>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</si>
  <si>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</si>
  <si>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</si>
  <si>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</si>
  <si>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</si>
  <si>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</si>
  <si>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</si>
  <si>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</si>
  <si>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</si>
  <si>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</si>
  <si>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</si>
  <si>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</si>
  <si>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</si>
  <si>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</si>
  <si>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</si>
  <si>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</si>
  <si>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</si>
  <si>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</si>
  <si>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</si>
  <si>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</si>
  <si>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</si>
  <si>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</si>
  <si>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</si>
  <si>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</si>
  <si>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</si>
  <si>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</si>
  <si>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</si>
  <si>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</si>
  <si>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</si>
  <si>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</si>
  <si>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</si>
  <si>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</si>
  <si>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</si>
  <si>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</si>
  <si>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</si>
  <si>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</si>
  <si>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</si>
  <si>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</si>
  <si>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</si>
  <si>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</si>
  <si>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</si>
  <si>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</si>
  <si>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</si>
  <si>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</si>
  <si>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</si>
  <si>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</si>
  <si>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</si>
  <si>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</si>
  <si>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</si>
  <si>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</si>
  <si>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</si>
  <si>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</si>
  <si>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</si>
  <si>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</si>
  <si>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</si>
  <si>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</si>
  <si>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</si>
  <si>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</si>
  <si>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</si>
  <si>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</si>
  <si>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</si>
  <si>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</si>
  <si>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</si>
  <si>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</si>
  <si>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</si>
  <si>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</si>
  <si>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</si>
  <si>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</si>
  <si>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</si>
  <si>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</si>
  <si>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</si>
  <si>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</si>
  <si>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</si>
  <si>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</si>
  <si>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</si>
  <si>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</si>
  <si>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</si>
  <si>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</si>
  <si>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</si>
  <si>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</si>
  <si>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</si>
  <si>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</si>
  <si>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</si>
  <si>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</si>
  <si>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</si>
  <si>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</si>
  <si>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</si>
  <si>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</si>
  <si>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</si>
  <si>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</si>
  <si>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</si>
  <si>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</si>
  <si>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</si>
  <si>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</si>
  <si>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</si>
  <si>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</si>
  <si>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</si>
  <si>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</si>
  <si>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</si>
  <si>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</si>
  <si>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</si>
  <si>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</si>
  <si>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</si>
  <si>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</si>
  <si>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</si>
  <si>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</si>
  <si>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</si>
  <si>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</si>
  <si>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</si>
  <si>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</si>
  <si>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</si>
  <si>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</si>
  <si>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</si>
  <si>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</si>
  <si>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</si>
  <si>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</si>
  <si>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</si>
  <si>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</si>
  <si>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</si>
  <si>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</si>
  <si>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</si>
  <si>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</si>
  <si>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</si>
  <si>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</si>
  <si>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</si>
  <si>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</si>
  <si>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</si>
  <si>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</si>
  <si>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</si>
  <si>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</si>
  <si>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</si>
  <si>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</si>
  <si>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</si>
  <si>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</si>
  <si>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</si>
  <si>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</si>
  <si>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</si>
  <si>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</si>
  <si>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</si>
  <si>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</si>
  <si>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</si>
  <si>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</si>
  <si>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</si>
  <si>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</si>
  <si>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</si>
  <si>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</si>
  <si>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</si>
  <si>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</si>
  <si>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</si>
  <si>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</si>
  <si>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</si>
  <si>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</si>
  <si>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</si>
  <si>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</si>
  <si>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</si>
  <si>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</si>
  <si>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</si>
  <si>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</si>
  <si>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</si>
  <si>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</si>
  <si>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</si>
  <si>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</si>
  <si>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</si>
  <si>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</si>
  <si>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</si>
  <si>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</si>
  <si>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</si>
  <si>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</si>
  <si>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</si>
  <si>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</si>
  <si>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</si>
  <si>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</si>
  <si>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</si>
  <si>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</si>
  <si>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</si>
  <si>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</si>
  <si>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</si>
  <si>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</si>
  <si>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</si>
  <si>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</si>
  <si>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</si>
  <si>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</si>
  <si>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</si>
  <si>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</si>
  <si>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</si>
  <si>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</si>
  <si>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</si>
  <si>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</si>
  <si>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</si>
  <si>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</si>
  <si>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</si>
  <si>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</si>
  <si>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</si>
  <si>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</si>
  <si>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</si>
  <si>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</si>
  <si>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</si>
  <si>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</si>
  <si>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</si>
  <si>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</si>
  <si>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</si>
  <si>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</si>
  <si>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</si>
  <si>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</si>
  <si>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</si>
  <si>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</si>
  <si>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</si>
  <si>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</si>
  <si>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</si>
  <si>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</si>
  <si>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</si>
  <si>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</si>
  <si>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</si>
  <si>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</si>
  <si>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</si>
  <si>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</si>
  <si>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</si>
  <si>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</si>
  <si>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</si>
  <si>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</si>
  <si>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</si>
  <si>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</si>
  <si>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</si>
  <si>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</si>
  <si>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</si>
  <si>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</si>
  <si>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</si>
  <si>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</si>
  <si>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</si>
  <si>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</si>
  <si>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</si>
  <si>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</si>
  <si>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</si>
  <si>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</si>
  <si>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</si>
  <si>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</si>
  <si>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</si>
  <si>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</si>
  <si>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</si>
  <si>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</si>
  <si>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</si>
  <si>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</si>
  <si>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</si>
  <si>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</si>
  <si>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</si>
  <si>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</si>
  <si>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</si>
  <si>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</si>
  <si>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</si>
  <si>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</si>
  <si>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</si>
  <si>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</si>
  <si>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</si>
  <si>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</si>
  <si>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</si>
  <si>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</si>
  <si>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</si>
  <si>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</si>
  <si>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</si>
  <si>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</si>
  <si>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</si>
  <si>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</si>
  <si>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</si>
  <si>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</si>
  <si>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</si>
  <si>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</si>
  <si>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</si>
  <si>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</si>
  <si>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</si>
  <si>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</si>
  <si>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</si>
  <si>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</si>
  <si>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</si>
  <si>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</si>
  <si>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</si>
  <si>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</si>
  <si>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</si>
  <si>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</si>
  <si>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</si>
  <si>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</si>
  <si>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</si>
  <si>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</si>
  <si>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</si>
  <si>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</si>
  <si>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</si>
  <si>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</si>
  <si>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</si>
  <si>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</si>
  <si>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</si>
  <si>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</si>
  <si>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</si>
  <si>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</si>
  <si>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</si>
  <si>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</si>
  <si>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</si>
  <si>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</si>
  <si>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</si>
  <si>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</si>
  <si>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</si>
  <si>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</si>
  <si>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</si>
  <si>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</si>
  <si>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</si>
  <si>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</si>
  <si>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</si>
  <si>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</si>
  <si>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</si>
  <si>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</si>
  <si>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</si>
  <si>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</si>
  <si>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</si>
  <si>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</si>
  <si>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</si>
  <si>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</si>
  <si>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</si>
  <si>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</si>
  <si>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</si>
  <si>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</si>
  <si>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</si>
  <si>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</si>
  <si>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</si>
  <si>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</si>
  <si>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</si>
  <si>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</si>
  <si>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</si>
  <si>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</si>
  <si>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</si>
  <si>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</si>
  <si>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</si>
  <si>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</si>
  <si>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</si>
  <si>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</si>
  <si>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</si>
  <si>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</si>
  <si>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</si>
  <si>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</si>
  <si>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</si>
  <si>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</si>
  <si>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</si>
  <si>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</si>
  <si>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</si>
  <si>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</si>
  <si>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</si>
  <si>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</si>
  <si>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</si>
  <si>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</si>
  <si>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</si>
  <si>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</si>
  <si>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</si>
  <si>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</si>
  <si>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</si>
  <si>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</si>
  <si>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</si>
  <si>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</si>
  <si>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</si>
  <si>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</si>
  <si>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</si>
  <si>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</si>
  <si>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</si>
  <si>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</si>
  <si>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</si>
  <si>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</si>
  <si>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</si>
  <si>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</si>
  <si>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</si>
  <si>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</si>
  <si>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</si>
  <si>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</si>
  <si>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</si>
  <si>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</si>
  <si>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</si>
  <si>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</si>
  <si>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</si>
  <si>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</si>
  <si>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</si>
  <si>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</si>
  <si>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</si>
  <si>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</si>
  <si>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</si>
  <si>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</si>
  <si>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</si>
  <si>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</si>
  <si>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</si>
  <si>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</si>
  <si>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</si>
  <si>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</si>
  <si>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</si>
  <si>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</si>
  <si>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</si>
  <si>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</si>
  <si>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</si>
  <si>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</si>
  <si>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</si>
  <si>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</si>
  <si>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</si>
  <si>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</si>
  <si>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</si>
  <si>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</si>
  <si>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</si>
  <si>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</si>
  <si>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</si>
  <si>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</si>
  <si>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</si>
  <si>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</si>
  <si>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</si>
  <si>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</si>
  <si>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</si>
  <si>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</si>
  <si>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</si>
  <si>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</si>
  <si>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</si>
  <si>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</si>
  <si>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</si>
  <si>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</si>
  <si>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</si>
  <si>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</si>
  <si>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</si>
  <si>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</si>
  <si>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</si>
  <si>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</si>
  <si>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</si>
  <si>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</si>
  <si>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</si>
  <si>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</si>
  <si>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</si>
  <si>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</si>
  <si>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</si>
  <si>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</si>
  <si>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</si>
  <si>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</si>
  <si>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</si>
  <si>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</si>
  <si>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</si>
  <si>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</si>
  <si>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</si>
  <si>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</si>
  <si>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</si>
  <si>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</si>
  <si>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</si>
  <si>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</si>
  <si>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</si>
  <si>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</si>
  <si>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</si>
  <si>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</si>
  <si>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</si>
  <si>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</si>
  <si>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</si>
  <si>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</si>
  <si>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</si>
  <si>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</si>
  <si>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</si>
  <si>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</si>
  <si>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</si>
  <si>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</si>
  <si>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</si>
  <si>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</si>
  <si>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</si>
  <si>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</si>
  <si>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</si>
  <si>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</si>
  <si>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</si>
  <si>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</si>
  <si>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</si>
  <si>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</si>
  <si>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</si>
  <si>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</si>
  <si>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</si>
  <si>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</si>
  <si>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</si>
  <si>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</si>
  <si>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</si>
  <si>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</si>
  <si>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</si>
  <si>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</si>
  <si>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</si>
  <si>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</si>
  <si>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</si>
  <si>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</si>
  <si>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</si>
  <si>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</si>
  <si>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</si>
  <si>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</si>
  <si>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</si>
  <si>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</si>
  <si>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</si>
  <si>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</si>
  <si>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</si>
  <si>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</si>
  <si>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</si>
  <si>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</si>
  <si>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</si>
  <si>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</si>
  <si>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</si>
  <si>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</si>
  <si>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</si>
  <si>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</si>
  <si>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</si>
  <si>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</si>
  <si>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</si>
  <si>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</si>
  <si>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</si>
  <si>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</si>
  <si>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</si>
  <si>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</si>
  <si>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</si>
  <si>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</si>
  <si>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</si>
  <si>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</si>
  <si>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</si>
  <si>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</si>
  <si>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</si>
  <si>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</si>
  <si>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</si>
  <si>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</si>
  <si>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</si>
  <si>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</si>
  <si>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</si>
  <si>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</si>
  <si>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</si>
  <si>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</si>
  <si>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</si>
  <si>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</si>
  <si>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</si>
  <si>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</si>
  <si>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</si>
  <si>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</si>
  <si>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</si>
  <si>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</si>
  <si>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</si>
  <si>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</si>
  <si>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</si>
  <si>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</si>
  <si>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</si>
  <si>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</si>
  <si>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</si>
  <si>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</si>
  <si>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</si>
  <si>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</si>
  <si>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</si>
  <si>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</si>
  <si>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</si>
  <si>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</si>
  <si>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</si>
  <si>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</si>
  <si>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</si>
  <si>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</si>
  <si>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</si>
  <si>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</si>
  <si>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</si>
  <si>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</si>
  <si>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</si>
  <si>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</si>
  <si>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</si>
  <si>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</si>
  <si>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</si>
  <si>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</si>
  <si>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</si>
  <si>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</si>
  <si>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</si>
  <si>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</si>
  <si>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</si>
  <si>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</si>
  <si>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</si>
  <si>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</si>
  <si>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</si>
  <si>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</si>
  <si>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</si>
  <si>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</si>
  <si>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</si>
  <si>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</si>
  <si>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</si>
  <si>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</si>
  <si>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</si>
  <si>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</si>
  <si>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</si>
  <si>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</si>
  <si>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</si>
  <si>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</si>
  <si>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</si>
  <si>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</si>
  <si>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</si>
  <si>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</si>
  <si>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</si>
  <si>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</si>
  <si>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</si>
  <si>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</si>
  <si>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</si>
  <si>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</si>
  <si>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</si>
  <si>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</si>
  <si>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</si>
  <si>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</si>
  <si>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</si>
  <si>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</si>
  <si>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</si>
  <si>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</si>
  <si>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</si>
  <si>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</si>
  <si>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</si>
  <si>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</si>
  <si>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</si>
  <si>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</si>
  <si>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</si>
  <si>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</si>
  <si>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</si>
  <si>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</si>
  <si>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</si>
  <si>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</si>
  <si>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</si>
  <si>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</si>
  <si>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</si>
  <si>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</si>
  <si>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</si>
  <si>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</si>
  <si>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</si>
  <si>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</si>
  <si>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</si>
  <si>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</si>
  <si>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</si>
  <si>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</si>
  <si>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</si>
  <si>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</si>
  <si>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</si>
  <si>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</si>
  <si>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</si>
  <si>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</si>
  <si>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</si>
  <si>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</si>
  <si>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</si>
  <si>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</si>
  <si>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</si>
  <si>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</si>
  <si>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</si>
  <si>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</si>
  <si>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</si>
  <si>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</si>
  <si>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</si>
  <si>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</si>
  <si>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</si>
  <si>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</si>
  <si>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</si>
  <si>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</si>
  <si>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</si>
  <si>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</si>
  <si>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</si>
  <si>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</si>
  <si>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</si>
  <si>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</si>
  <si>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</si>
  <si>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</si>
  <si>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</si>
  <si>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</si>
  <si>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</si>
  <si>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</si>
  <si>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</si>
  <si>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</si>
  <si>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</si>
  <si>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</si>
  <si>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</si>
  <si>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</si>
  <si>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</si>
  <si>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</si>
  <si>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</si>
  <si>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</si>
  <si>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</si>
  <si>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</si>
  <si>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</si>
  <si>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</si>
  <si>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</si>
  <si>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</si>
  <si>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</si>
  <si>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</si>
  <si>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</si>
  <si>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</si>
  <si>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</si>
  <si>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</si>
  <si>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</si>
  <si>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</si>
  <si>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</si>
  <si>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</si>
  <si>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</si>
  <si>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</si>
  <si>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</si>
  <si>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</si>
  <si>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</si>
  <si>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</si>
  <si>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</si>
  <si>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</si>
  <si>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</si>
  <si>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</si>
  <si>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</si>
  <si>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</si>
  <si>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</si>
  <si>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</si>
  <si>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</si>
  <si>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</si>
  <si>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</si>
  <si>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</si>
  <si>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</si>
  <si>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</si>
  <si>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</si>
  <si>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</si>
  <si>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</si>
  <si>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</si>
  <si>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</si>
  <si>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</si>
  <si>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</si>
  <si>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</si>
  <si>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</si>
  <si>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</si>
  <si>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</si>
  <si>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</si>
  <si>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</si>
  <si>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</si>
  <si>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</si>
  <si>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</si>
  <si>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</si>
  <si>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</si>
  <si>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</si>
  <si>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</si>
  <si>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</si>
  <si>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</si>
  <si>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</si>
  <si>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</si>
  <si>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</si>
  <si>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</si>
  <si>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</si>
  <si>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</si>
  <si>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</si>
  <si>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</si>
  <si>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</si>
  <si>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</si>
  <si>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</si>
  <si>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</si>
  <si>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</si>
  <si>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</si>
  <si>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</si>
  <si>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</si>
  <si>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</si>
  <si>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</si>
  <si>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</si>
  <si>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</si>
  <si>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</si>
  <si>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</si>
  <si>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</si>
  <si>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</si>
  <si>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</si>
  <si>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</si>
  <si>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</si>
  <si>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</si>
  <si>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</si>
  <si>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</si>
  <si>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</si>
  <si>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</si>
  <si>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</si>
  <si>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</si>
  <si>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</si>
  <si>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</si>
  <si>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</si>
  <si>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</si>
  <si>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</si>
  <si>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</si>
  <si>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</si>
  <si>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</si>
  <si>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</si>
  <si>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</si>
  <si>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</si>
  <si>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</si>
  <si>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</si>
  <si>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</si>
  <si>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</si>
  <si>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</si>
  <si>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</si>
  <si>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</si>
  <si>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</si>
  <si>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</si>
  <si>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</si>
  <si>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</si>
  <si>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</si>
  <si>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</si>
  <si>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</si>
  <si>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</si>
  <si>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</si>
  <si>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</si>
  <si>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</si>
  <si>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</si>
  <si>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</si>
  <si>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</si>
  <si>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</si>
  <si>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</si>
  <si>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</si>
  <si>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</si>
  <si>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</si>
  <si>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</si>
  <si>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</si>
  <si>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</si>
  <si>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</si>
  <si>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</si>
  <si>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</si>
  <si>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</si>
  <si>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</si>
  <si>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</si>
  <si>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</si>
  <si>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</si>
  <si>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</si>
  <si>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</si>
  <si>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</si>
  <si>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</si>
  <si>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</si>
  <si>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</si>
  <si>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</si>
  <si>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</si>
  <si>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</si>
  <si>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</si>
  <si>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</si>
  <si>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</si>
  <si>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</si>
  <si>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</si>
  <si>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</si>
  <si>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</si>
  <si>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</si>
  <si>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</si>
  <si>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</si>
  <si>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</si>
  <si>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</si>
  <si>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</si>
  <si>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</si>
  <si>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</si>
  <si>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</si>
  <si>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</si>
  <si>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</si>
  <si>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</si>
  <si>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</si>
  <si>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</si>
  <si>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</si>
  <si>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</si>
  <si>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</si>
  <si>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</si>
  <si>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</si>
  <si>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</si>
  <si>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</si>
  <si>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</si>
  <si>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</si>
  <si>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</si>
  <si>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</si>
  <si>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</si>
  <si>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</si>
  <si>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</si>
  <si>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</si>
  <si>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</si>
  <si>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</si>
  <si>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</si>
  <si>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</si>
  <si>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</si>
  <si>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</si>
  <si>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</si>
  <si>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</si>
  <si>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</si>
  <si>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</si>
  <si>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</si>
  <si>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</si>
  <si>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</si>
  <si>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</si>
  <si>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</si>
  <si>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</si>
  <si>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</si>
  <si>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</si>
  <si>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</si>
  <si>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</si>
  <si>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</si>
  <si>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</si>
  <si>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</si>
  <si>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</si>
  <si>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</si>
  <si>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</si>
  <si>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</si>
  <si>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</si>
  <si>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</si>
  <si>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</si>
  <si>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</si>
  <si>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</si>
  <si>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</si>
  <si>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</si>
  <si>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</si>
  <si>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</si>
  <si>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</si>
  <si>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</si>
  <si>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</si>
  <si>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</si>
  <si>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</si>
  <si>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</si>
  <si>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</si>
  <si>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</si>
  <si>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</si>
  <si>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</si>
  <si>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</si>
  <si>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</si>
  <si>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</si>
  <si>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</si>
  <si>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</si>
  <si>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</si>
  <si>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</si>
  <si>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</si>
  <si>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</si>
  <si>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</si>
  <si>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</si>
  <si>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</si>
  <si>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</si>
  <si>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</si>
  <si>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</si>
  <si>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</si>
  <si>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</si>
  <si>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</si>
  <si>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</si>
  <si>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</si>
  <si>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</si>
  <si>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</si>
  <si>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</si>
  <si>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</si>
  <si>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</si>
  <si>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</si>
  <si>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</si>
  <si>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</si>
  <si>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</si>
  <si>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</si>
  <si>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</si>
  <si>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</si>
  <si>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</si>
  <si>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</si>
  <si>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</si>
  <si>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</si>
  <si>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</si>
  <si>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</si>
  <si>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</si>
  <si>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</si>
  <si>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</si>
  <si>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</si>
  <si>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</si>
  <si>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</si>
  <si>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</si>
  <si>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</si>
  <si>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</si>
  <si>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</si>
  <si>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</si>
  <si>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</si>
  <si>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</si>
  <si>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</si>
  <si>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</si>
  <si>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</si>
  <si>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</si>
  <si>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</si>
  <si>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</si>
  <si>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</si>
  <si>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</si>
  <si>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</si>
  <si>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</si>
  <si>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</si>
  <si>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</si>
  <si>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</si>
  <si>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</si>
  <si>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</si>
  <si>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</si>
  <si>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</si>
  <si>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</si>
  <si>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</si>
  <si>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</si>
  <si>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</si>
  <si>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</si>
  <si>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</si>
  <si>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</si>
  <si>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</si>
  <si>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</si>
  <si>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</si>
  <si>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</si>
  <si>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</si>
  <si>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</si>
  <si>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</si>
  <si>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</si>
  <si>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</si>
  <si>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</si>
  <si>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</si>
  <si>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</si>
  <si>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</si>
  <si>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</si>
  <si>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</si>
  <si>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</si>
  <si>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</si>
  <si>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</si>
  <si>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</si>
  <si>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</si>
  <si>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</si>
  <si>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</si>
  <si>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</si>
  <si>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</si>
  <si>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</si>
  <si>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</si>
  <si>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</si>
  <si>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</si>
  <si>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</si>
  <si>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</si>
  <si>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</si>
  <si>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</si>
  <si>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</si>
  <si>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</si>
  <si>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</si>
  <si>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</si>
  <si>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</si>
  <si>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</si>
  <si>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</si>
  <si>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</si>
  <si>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</si>
  <si>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</si>
  <si>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</si>
  <si>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</si>
  <si>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</si>
  <si>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</si>
  <si>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</si>
  <si>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</si>
  <si>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</si>
  <si>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</si>
  <si>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</si>
  <si>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</si>
  <si>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</si>
  <si>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</si>
  <si>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</si>
  <si>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</si>
  <si>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</si>
  <si>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</si>
  <si>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</si>
  <si>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</si>
  <si>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</si>
  <si>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</si>
  <si>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</si>
  <si>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</si>
  <si>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</si>
  <si>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</si>
  <si>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</si>
  <si>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</si>
  <si>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</si>
  <si>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</si>
  <si>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</si>
  <si>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</si>
  <si>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</si>
  <si>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</si>
  <si>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</si>
  <si>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</si>
  <si>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</si>
  <si>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</si>
  <si>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</si>
  <si>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</si>
  <si>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</si>
  <si>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</si>
  <si>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</si>
  <si>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</si>
  <si>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</si>
  <si>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</si>
  <si>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</si>
  <si>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</si>
  <si>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</si>
  <si>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</si>
  <si>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</si>
  <si>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</si>
  <si>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</si>
  <si>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</si>
  <si>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</si>
  <si>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</si>
  <si>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</si>
  <si>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</si>
  <si>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</si>
  <si>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</si>
  <si>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</si>
  <si>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</si>
  <si>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</si>
  <si>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</si>
  <si>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</si>
  <si>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</si>
  <si>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</si>
  <si>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</si>
  <si>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</si>
  <si>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</si>
  <si>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</si>
  <si>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</si>
  <si>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</si>
  <si>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</si>
  <si>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</si>
  <si>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</si>
  <si>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</si>
  <si>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</si>
  <si>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</si>
  <si>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</si>
  <si>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</si>
  <si>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</si>
  <si>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</si>
  <si>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</si>
  <si>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</si>
  <si>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</si>
  <si>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</si>
  <si>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</si>
  <si>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</si>
  <si>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</si>
  <si>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</si>
  <si>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</si>
  <si>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</si>
  <si>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</si>
  <si>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</si>
  <si>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</si>
  <si>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</si>
  <si>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</si>
  <si>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</si>
  <si>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</si>
  <si>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</si>
  <si>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</si>
  <si>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</si>
  <si>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</si>
  <si>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</si>
  <si>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</si>
  <si>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</si>
  <si>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</si>
  <si>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</si>
  <si>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</si>
  <si>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</si>
  <si>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</si>
  <si>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</si>
  <si>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</si>
  <si>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</si>
  <si>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</si>
  <si>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</si>
  <si>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</si>
  <si>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</si>
  <si>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</si>
  <si>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</si>
  <si>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</si>
  <si>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</si>
  <si>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</si>
  <si>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</si>
  <si>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</si>
  <si>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</si>
  <si>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</si>
  <si>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</si>
  <si>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</si>
  <si>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</si>
  <si>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</si>
  <si>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</si>
  <si>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</si>
  <si>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</si>
  <si>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</si>
  <si>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</si>
  <si>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</si>
  <si>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</si>
  <si>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</si>
  <si>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</si>
  <si>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</si>
  <si>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</si>
  <si>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</si>
  <si>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</si>
  <si>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</si>
  <si>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</si>
  <si>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</si>
  <si>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</si>
  <si>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</si>
  <si>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</si>
  <si>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</si>
  <si>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</si>
  <si>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</si>
  <si>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</si>
  <si>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</si>
  <si>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</si>
  <si>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</si>
  <si>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</si>
  <si>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</si>
  <si>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</si>
  <si>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</si>
  <si>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</si>
  <si>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</si>
  <si>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</si>
  <si>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</si>
  <si>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</si>
  <si>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</si>
  <si>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</si>
  <si>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</si>
  <si>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</si>
  <si>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</si>
  <si>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</si>
  <si>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</si>
  <si>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</si>
  <si>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</si>
  <si>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</si>
  <si>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</si>
  <si>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</si>
  <si>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</si>
  <si>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</si>
  <si>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</si>
  <si>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</si>
  <si>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</si>
  <si>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</si>
  <si>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</si>
  <si>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</si>
  <si>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</si>
  <si>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</si>
  <si>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</si>
  <si>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</si>
  <si>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</si>
  <si>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</si>
  <si>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</si>
  <si>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</si>
  <si>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</si>
  <si>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</si>
  <si>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</si>
  <si>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</si>
  <si>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</si>
  <si>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</si>
  <si>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</si>
  <si>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</si>
  <si>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</si>
  <si>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</si>
  <si>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</si>
  <si>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</si>
  <si>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</si>
  <si>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</si>
  <si>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</si>
  <si>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</si>
  <si>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</si>
  <si>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</si>
  <si>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</si>
  <si>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</si>
  <si>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</si>
  <si>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</si>
  <si>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</si>
  <si>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</si>
  <si>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</si>
  <si>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</si>
  <si>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</si>
  <si>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</si>
  <si>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</si>
  <si>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</si>
  <si>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</si>
  <si>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</si>
  <si>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</si>
  <si>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</si>
  <si>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</si>
  <si>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</si>
  <si>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</si>
  <si>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</si>
  <si>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</si>
  <si>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</si>
  <si>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</si>
  <si>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</si>
  <si>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</si>
  <si>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</si>
  <si>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</si>
  <si>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</si>
  <si>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</si>
  <si>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</si>
  <si>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</si>
  <si>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</si>
  <si>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</si>
  <si>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</si>
  <si>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</si>
  <si>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</si>
  <si>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</si>
  <si>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</si>
  <si>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</si>
  <si>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</si>
  <si>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</si>
  <si>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</si>
  <si>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</si>
  <si>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</si>
  <si>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</si>
  <si>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</si>
  <si>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</si>
  <si>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</si>
  <si>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</si>
  <si>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</si>
  <si>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</si>
  <si>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</si>
  <si>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</si>
  <si>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</si>
  <si>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</si>
  <si>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</si>
  <si>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</si>
  <si>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</si>
  <si>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</si>
  <si>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</si>
  <si>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</si>
  <si>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</si>
  <si>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</si>
  <si>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</si>
  <si>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</si>
  <si>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</si>
  <si>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</si>
  <si>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</si>
  <si>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</si>
  <si>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</si>
  <si>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</si>
  <si>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</si>
  <si>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</si>
  <si>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</si>
  <si>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</si>
  <si>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</si>
  <si>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</si>
  <si>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</si>
  <si>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</si>
  <si>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</si>
  <si>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</si>
  <si>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</si>
  <si>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</si>
  <si>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</si>
  <si>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</si>
  <si>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</si>
  <si>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</si>
  <si>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</si>
  <si>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</si>
  <si>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</si>
  <si>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</si>
  <si>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</si>
  <si>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</si>
  <si>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</si>
  <si>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</si>
  <si>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</si>
  <si>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</si>
  <si>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</si>
  <si>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</si>
  <si>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</si>
  <si>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</si>
  <si>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</si>
  <si>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</si>
  <si>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</si>
  <si>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</si>
  <si>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</si>
  <si>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</si>
  <si>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</si>
  <si>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</si>
  <si>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</si>
  <si>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</si>
  <si>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</si>
  <si>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</si>
  <si>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</si>
  <si>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</si>
  <si>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</si>
  <si>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</si>
  <si>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</si>
  <si>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</si>
  <si>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</si>
  <si>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</si>
  <si>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</si>
  <si>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</si>
  <si>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</si>
  <si>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</si>
  <si>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</si>
  <si>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</si>
  <si>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</si>
  <si>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</si>
  <si>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</si>
  <si>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</si>
  <si>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</si>
  <si>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</si>
  <si>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</si>
  <si>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</si>
  <si>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</si>
  <si>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</si>
  <si>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</si>
  <si>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</si>
  <si>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</si>
  <si>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</si>
  <si>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</si>
  <si>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</si>
  <si>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</si>
  <si>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</si>
  <si>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</si>
  <si>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</si>
  <si>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</si>
  <si>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</si>
  <si>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</si>
  <si>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</si>
  <si>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</si>
  <si>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</si>
  <si>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</si>
  <si>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</si>
  <si>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</si>
  <si>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</si>
  <si>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</si>
  <si>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</si>
  <si>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</si>
  <si>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</si>
  <si>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</si>
  <si>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</si>
  <si>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</si>
  <si>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</si>
  <si>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</si>
  <si>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</si>
  <si>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</si>
  <si>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</si>
  <si>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</si>
  <si>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</si>
  <si>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</si>
  <si>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</si>
  <si>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</si>
  <si>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</si>
  <si>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</si>
  <si>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</si>
  <si>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</si>
  <si>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</si>
  <si>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</si>
  <si>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</si>
  <si>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</si>
  <si>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</si>
  <si>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</si>
  <si>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</si>
  <si>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</si>
  <si>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</si>
  <si>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</si>
  <si>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</si>
  <si>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</si>
  <si>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</si>
  <si>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</si>
  <si>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</si>
  <si>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</si>
  <si>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</si>
  <si>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</si>
  <si>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</si>
  <si>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</si>
  <si>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</si>
  <si>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</si>
  <si>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</si>
  <si>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</si>
  <si>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</si>
  <si>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</si>
  <si>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</si>
  <si>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</si>
  <si>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</si>
  <si>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</si>
  <si>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</si>
  <si>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</si>
  <si>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</si>
  <si>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</si>
  <si>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</si>
  <si>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</si>
  <si>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</si>
  <si>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</si>
  <si>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</si>
  <si>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</si>
  <si>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</si>
  <si>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</si>
  <si>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</si>
  <si>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</si>
  <si>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</si>
  <si>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</si>
  <si>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</si>
  <si>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</si>
  <si>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</si>
  <si>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</si>
  <si>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</si>
  <si>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</si>
  <si>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</si>
  <si>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</si>
  <si>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</si>
  <si>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</si>
  <si>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</si>
  <si>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</si>
  <si>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</si>
  <si>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</si>
  <si>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</si>
  <si>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</si>
  <si>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</si>
  <si>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</si>
  <si>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</si>
  <si>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</si>
  <si>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</si>
  <si>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</si>
  <si>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</si>
  <si>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</si>
  <si>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</si>
  <si>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</si>
  <si>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</si>
  <si>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</si>
  <si>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</si>
  <si>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</si>
  <si>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</si>
  <si>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</si>
  <si>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</si>
  <si>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</si>
  <si>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</si>
  <si>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</si>
  <si>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</si>
  <si>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</si>
  <si>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</si>
  <si>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</si>
  <si>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</si>
  <si>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</si>
  <si>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</si>
  <si>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</si>
  <si>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</si>
  <si>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</si>
  <si>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</si>
  <si>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</si>
  <si>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</si>
  <si>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</si>
  <si>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</si>
  <si>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</si>
  <si>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</si>
  <si>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</si>
  <si>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</si>
  <si>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</si>
  <si>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</si>
  <si>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</si>
  <si>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</si>
  <si>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</si>
  <si>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</si>
  <si>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</si>
  <si>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</si>
  <si>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</si>
  <si>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</si>
  <si>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</si>
  <si>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</si>
  <si>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</si>
  <si>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</si>
  <si>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</si>
  <si>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</si>
  <si>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</si>
  <si>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</si>
  <si>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</si>
  <si>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</si>
  <si>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</si>
  <si>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</si>
  <si>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</si>
  <si>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</si>
  <si>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</si>
  <si>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</si>
  <si>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</si>
  <si>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</si>
  <si>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</si>
  <si>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</si>
  <si>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</si>
  <si>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</si>
  <si>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</si>
  <si>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</si>
  <si>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</si>
  <si>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</si>
  <si>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</si>
  <si>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</si>
  <si>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</si>
  <si>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</si>
  <si>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</si>
  <si>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</si>
  <si>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</si>
  <si>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</si>
  <si>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</si>
  <si>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</si>
  <si>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</si>
  <si>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</si>
  <si>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</si>
  <si>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</si>
  <si>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</si>
  <si>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</si>
  <si>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</si>
  <si>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</si>
  <si>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</si>
  <si>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</si>
  <si>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</si>
  <si>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</si>
  <si>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</si>
  <si>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</si>
  <si>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</si>
  <si>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</si>
  <si>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</si>
  <si>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</si>
  <si>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</si>
  <si>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</si>
  <si>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</si>
  <si>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</si>
  <si>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</si>
  <si>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</si>
  <si>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</si>
  <si>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</si>
  <si>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</si>
  <si>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</si>
  <si>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</si>
  <si>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</si>
  <si>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</si>
  <si>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</si>
  <si>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</si>
  <si>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</si>
  <si>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</si>
  <si>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</si>
  <si>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</si>
  <si>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</si>
  <si>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</si>
  <si>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</si>
  <si>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</si>
  <si>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</si>
  <si>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</si>
  <si>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</si>
  <si>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</si>
  <si>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</si>
  <si>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</si>
  <si>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</si>
  <si>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</si>
  <si>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</si>
  <si>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</si>
  <si>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</si>
  <si>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</si>
  <si>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</si>
  <si>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</si>
  <si>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</si>
  <si>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</si>
  <si>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</si>
  <si>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</si>
  <si>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</si>
  <si>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</si>
  <si>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</si>
  <si>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</si>
  <si>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</si>
  <si>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</si>
  <si>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</si>
  <si>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</si>
  <si>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</si>
  <si>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</si>
  <si>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</si>
  <si>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</si>
  <si>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</si>
  <si>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</si>
  <si>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</si>
  <si>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</si>
  <si>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</si>
  <si>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</si>
  <si>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</si>
  <si>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</si>
  <si>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</si>
  <si>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</si>
  <si>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</si>
  <si>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</si>
  <si>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</si>
  <si>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</si>
  <si>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</si>
  <si>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</si>
  <si>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</si>
  <si>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</si>
  <si>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</si>
  <si>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</si>
  <si>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</si>
  <si>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</si>
  <si>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</si>
  <si>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</si>
  <si>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</si>
  <si>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</si>
  <si>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</si>
  <si>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</si>
  <si>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</si>
  <si>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</si>
  <si>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</si>
  <si>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</si>
  <si>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</si>
  <si>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</si>
  <si>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</si>
  <si>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</si>
  <si>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</si>
  <si>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</si>
  <si>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</si>
  <si>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</si>
  <si>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</si>
  <si>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</si>
  <si>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</si>
  <si>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</si>
  <si>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</si>
  <si>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</si>
  <si>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</si>
  <si>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</si>
  <si>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</si>
  <si>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</si>
  <si>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</si>
  <si>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</si>
  <si>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</si>
  <si>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</si>
  <si>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</si>
  <si>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</si>
  <si>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</si>
  <si>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</si>
  <si>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</si>
  <si>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</si>
  <si>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</si>
  <si>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</si>
  <si>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</si>
  <si>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</si>
  <si>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</si>
  <si>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</si>
  <si>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</si>
  <si>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</si>
  <si>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</si>
  <si>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</si>
  <si>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</si>
  <si>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</si>
  <si>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</si>
  <si>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</si>
  <si>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</si>
  <si>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</si>
  <si>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</si>
  <si>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</si>
  <si>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</si>
  <si>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</si>
  <si>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</si>
  <si>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</si>
  <si>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</si>
  <si>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</si>
  <si>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</si>
  <si>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</si>
  <si>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</si>
  <si>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</si>
  <si>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</si>
  <si>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</si>
  <si>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</si>
  <si>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</si>
  <si>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</si>
  <si>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</si>
  <si>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</si>
  <si>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</si>
  <si>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</si>
  <si>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</si>
  <si>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</si>
  <si>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</si>
  <si>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</si>
  <si>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</si>
  <si>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</si>
  <si>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</si>
  <si>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</si>
  <si>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</si>
  <si>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</si>
  <si>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</si>
  <si>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</si>
  <si>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</si>
  <si>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</si>
  <si>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</si>
  <si>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</si>
  <si>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</si>
  <si>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</si>
  <si>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</si>
  <si>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</si>
  <si>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</si>
  <si>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</si>
  <si>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</si>
  <si>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</si>
  <si>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</si>
  <si>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</si>
  <si>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</si>
  <si>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</si>
  <si>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</si>
  <si>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</si>
  <si>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</si>
  <si>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</si>
  <si>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</si>
  <si>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</si>
  <si>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</si>
  <si>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</si>
  <si>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</si>
  <si>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</si>
  <si>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</si>
  <si>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</si>
  <si>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</si>
  <si>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</si>
  <si>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</si>
  <si>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</si>
  <si>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</si>
  <si>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</si>
  <si>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</si>
  <si>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</si>
  <si>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</si>
  <si>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</si>
  <si>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</si>
  <si>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</si>
  <si>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</si>
  <si>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</si>
  <si>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</si>
  <si>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</si>
  <si>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</si>
  <si>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</si>
  <si>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</si>
  <si>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</si>
  <si>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</si>
  <si>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</si>
  <si>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</si>
  <si>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</si>
  <si>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</si>
  <si>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</si>
  <si>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</si>
  <si>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</si>
  <si>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</si>
  <si>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</si>
  <si>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</si>
  <si>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</si>
  <si>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</si>
  <si>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</si>
  <si>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</si>
  <si>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</si>
  <si>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</si>
  <si>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</si>
  <si>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</si>
  <si>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</si>
  <si>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</si>
  <si>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</si>
  <si>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</si>
  <si>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</si>
  <si>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</si>
  <si>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</si>
  <si>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</si>
  <si>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</si>
  <si>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</si>
  <si>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</si>
  <si>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</si>
  <si>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</si>
  <si>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</si>
  <si>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</si>
  <si>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</si>
  <si>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</si>
  <si>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</si>
  <si>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</si>
  <si>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</si>
  <si>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</si>
  <si>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</si>
  <si>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</si>
  <si>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</si>
  <si>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</si>
  <si>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</si>
  <si>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</si>
  <si>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</si>
  <si>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</si>
  <si>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</si>
  <si>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</si>
  <si>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</si>
  <si>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</si>
  <si>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</si>
  <si>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</si>
  <si>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</si>
  <si>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</si>
  <si>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</si>
  <si>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</si>
  <si>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</si>
  <si>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</si>
  <si>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</si>
  <si>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</si>
  <si>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</si>
  <si>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</si>
  <si>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</si>
  <si>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</si>
  <si>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</si>
  <si>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</si>
  <si>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</si>
  <si>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</si>
  <si>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</si>
  <si>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</si>
  <si>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</si>
  <si>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</si>
  <si>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</si>
  <si>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</si>
  <si>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</si>
  <si>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</si>
  <si>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</si>
  <si>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</si>
  <si>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</si>
  <si>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</si>
  <si>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</si>
  <si>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</si>
  <si>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</si>
  <si>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</si>
  <si>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</si>
  <si>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</si>
  <si>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</si>
  <si>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</si>
  <si>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</si>
  <si>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</si>
  <si>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</si>
  <si>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</si>
  <si>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</si>
  <si>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</si>
  <si>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</si>
  <si>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</si>
  <si>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</si>
  <si>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</si>
  <si>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</si>
  <si>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</si>
  <si>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</si>
  <si>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</si>
  <si>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</si>
  <si>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</si>
  <si>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</si>
  <si>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</si>
  <si>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</si>
  <si>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</si>
  <si>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</si>
  <si>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</si>
  <si>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</si>
  <si>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</si>
  <si>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</si>
  <si>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</si>
  <si>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</si>
  <si>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</si>
  <si>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</si>
  <si>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</si>
  <si>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</si>
  <si>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</si>
  <si>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</si>
  <si>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</si>
  <si>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</si>
  <si>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</si>
  <si>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</si>
  <si>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</si>
  <si>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</si>
  <si>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</si>
  <si>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</si>
  <si>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</si>
  <si>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</si>
  <si>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</si>
  <si>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</si>
  <si>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</si>
  <si>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</si>
  <si>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</si>
  <si>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</si>
  <si>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</si>
  <si>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</si>
  <si>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</si>
  <si>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</si>
  <si>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</si>
  <si>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</si>
  <si>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</si>
  <si>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</si>
  <si>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</si>
  <si>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</si>
  <si>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</si>
  <si>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</si>
  <si>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</si>
  <si>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</si>
  <si>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</si>
  <si>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</si>
  <si>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</si>
  <si>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</si>
  <si>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</si>
  <si>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</si>
  <si>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</si>
  <si>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</si>
  <si>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</si>
  <si>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</si>
  <si>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</si>
  <si>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</si>
  <si>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</si>
  <si>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</si>
  <si>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</si>
  <si>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</si>
  <si>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</si>
  <si>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</si>
  <si>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</si>
  <si>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</si>
  <si>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</si>
  <si>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</si>
  <si>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</si>
  <si>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</si>
  <si>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</si>
  <si>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</si>
  <si>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</si>
  <si>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</si>
  <si>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</si>
  <si>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</si>
  <si>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</si>
  <si>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</si>
  <si>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</si>
  <si>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</si>
  <si>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</si>
  <si>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</si>
  <si>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</si>
  <si>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</si>
  <si>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</si>
  <si>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</si>
  <si>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</si>
  <si>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</si>
  <si>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</si>
  <si>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</si>
  <si>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</si>
  <si>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</si>
  <si>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</si>
  <si>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</si>
  <si>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</si>
  <si>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</si>
  <si>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</si>
  <si>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</si>
  <si>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</si>
  <si>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</si>
  <si>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</si>
  <si>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</si>
  <si>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</si>
  <si>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</si>
  <si>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</si>
  <si>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</si>
  <si>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</si>
  <si>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</si>
  <si>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</si>
  <si>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</si>
  <si>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</si>
  <si>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</si>
  <si>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</si>
  <si>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</si>
  <si>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</si>
  <si>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</si>
  <si>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</si>
  <si>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</si>
  <si>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</si>
  <si>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</si>
  <si>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</si>
  <si>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</si>
  <si>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</si>
  <si>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</si>
  <si>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</si>
  <si>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</si>
  <si>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</si>
  <si>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</si>
  <si>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</si>
  <si>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</si>
  <si>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</si>
  <si>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</si>
  <si>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</si>
  <si>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</si>
  <si>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</si>
  <si>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</si>
  <si>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</si>
  <si>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</si>
  <si>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</si>
  <si>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</si>
  <si>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</si>
  <si>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</si>
  <si>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</si>
  <si>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</si>
  <si>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</si>
  <si>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</si>
  <si>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</si>
  <si>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</si>
  <si>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</si>
  <si>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</si>
  <si>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</si>
  <si>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</si>
  <si>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</si>
  <si>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</si>
  <si>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</si>
  <si>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</si>
  <si>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</si>
  <si>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</si>
  <si>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</si>
  <si>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</si>
  <si>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</si>
  <si>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</si>
  <si>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</si>
  <si>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</si>
  <si>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</si>
  <si>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</si>
  <si>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</si>
  <si>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</si>
  <si>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</si>
  <si>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</si>
  <si>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</si>
  <si>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</si>
  <si>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</si>
  <si>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</si>
  <si>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</si>
  <si>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</si>
  <si>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</si>
  <si>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</si>
  <si>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</si>
  <si>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</si>
  <si>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</si>
  <si>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</si>
  <si>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</si>
  <si>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</si>
  <si>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</si>
  <si>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</si>
  <si>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</si>
  <si>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</si>
  <si>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</si>
  <si>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</si>
  <si>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</si>
  <si>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</si>
  <si>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</si>
  <si>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</si>
  <si>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</si>
  <si>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</si>
  <si>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</si>
  <si>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</si>
  <si>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</si>
  <si>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</si>
  <si>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</si>
  <si>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</si>
  <si>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</si>
  <si>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</si>
  <si>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</si>
  <si>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</si>
  <si>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</si>
  <si>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</si>
  <si>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</si>
  <si>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</si>
  <si>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</si>
  <si>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</si>
  <si>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</si>
  <si>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</si>
  <si>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</si>
  <si>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</si>
  <si>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</si>
  <si>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</si>
  <si>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</si>
  <si>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</si>
  <si>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</si>
  <si>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</si>
  <si>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</si>
  <si>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</si>
  <si>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</si>
  <si>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</si>
  <si>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</si>
  <si>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</si>
  <si>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</si>
  <si>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</si>
  <si>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</si>
  <si>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</si>
  <si>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</si>
  <si>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</si>
  <si>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</si>
  <si>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</si>
  <si>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</si>
  <si>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</si>
  <si>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</si>
  <si>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</si>
  <si>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</si>
  <si>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</si>
  <si>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</si>
  <si>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</si>
  <si>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</si>
  <si>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</si>
  <si>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</si>
  <si>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</si>
  <si>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</si>
  <si>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</si>
  <si>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</si>
  <si>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</si>
  <si>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</si>
  <si>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</si>
  <si>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</si>
  <si>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</si>
  <si>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</si>
  <si>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</si>
  <si>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</si>
  <si>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</si>
  <si>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</si>
  <si>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</si>
  <si>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</si>
  <si>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</si>
  <si>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</si>
  <si>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</si>
  <si>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</si>
  <si>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</si>
  <si>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</si>
  <si>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</si>
  <si>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</si>
  <si>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</si>
  <si>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</si>
  <si>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</si>
  <si>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</si>
  <si>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</si>
  <si>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</si>
  <si>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</si>
  <si>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</si>
  <si>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</si>
  <si>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</si>
  <si>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</si>
  <si>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</si>
  <si>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</si>
  <si>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</si>
  <si>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</si>
  <si>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</si>
  <si>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</si>
  <si>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</si>
  <si>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</si>
  <si>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</si>
  <si>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</si>
  <si>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</si>
  <si>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</si>
  <si>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</si>
  <si>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</si>
  <si>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</si>
  <si>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</si>
  <si>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</si>
  <si>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</si>
  <si>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</si>
  <si>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</si>
  <si>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</si>
  <si>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</si>
  <si>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</si>
  <si>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</si>
  <si>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</si>
  <si>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</si>
  <si>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</si>
  <si>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</si>
  <si>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</si>
  <si>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</si>
  <si>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</si>
  <si>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</si>
  <si>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</si>
  <si>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</si>
  <si>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</si>
  <si>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</si>
  <si>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</si>
  <si>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</si>
  <si>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</si>
  <si>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</si>
  <si>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</si>
  <si>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</si>
  <si>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</si>
  <si>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</si>
  <si>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</si>
  <si>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</si>
  <si>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</si>
  <si>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</si>
  <si>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</si>
  <si>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</si>
  <si>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</si>
  <si>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</si>
  <si>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</si>
  <si>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</si>
  <si>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</si>
  <si>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</si>
  <si>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</si>
  <si>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</si>
  <si>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</si>
  <si>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</si>
  <si>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</si>
  <si>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</si>
  <si>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</si>
  <si>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</si>
  <si>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</si>
  <si>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</si>
  <si>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</si>
  <si>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</si>
  <si>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</si>
  <si>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</si>
  <si>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</si>
  <si>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</si>
  <si>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</si>
  <si>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</si>
  <si>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</si>
  <si>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</si>
  <si>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</si>
  <si>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</si>
  <si>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</si>
  <si>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</si>
  <si>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</si>
  <si>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</si>
  <si>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</si>
  <si>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</si>
  <si>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</si>
  <si>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</si>
  <si>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</si>
  <si>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</si>
  <si>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</si>
  <si>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</si>
  <si>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</si>
  <si>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</si>
  <si>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</si>
  <si>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</si>
  <si>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</si>
  <si>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</si>
  <si>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</si>
  <si>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</si>
  <si>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</si>
  <si>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</si>
  <si>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</si>
  <si>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</si>
  <si>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</si>
  <si>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</si>
  <si>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</si>
  <si>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</si>
  <si>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</si>
  <si>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</si>
  <si>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</si>
  <si>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</si>
  <si>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</si>
  <si>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</si>
  <si>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</si>
  <si>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</si>
  <si>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</si>
  <si>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</si>
  <si>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</si>
  <si>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</si>
  <si>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</si>
  <si>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</si>
  <si>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</si>
  <si>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</si>
  <si>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</si>
  <si>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</si>
  <si>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</si>
  <si>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</si>
  <si>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</si>
  <si>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</si>
  <si>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</si>
  <si>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</si>
  <si>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</si>
  <si>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</si>
  <si>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</si>
  <si>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</si>
  <si>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</si>
  <si>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</si>
  <si>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</si>
  <si>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</si>
  <si>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</si>
  <si>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</si>
  <si>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</si>
  <si>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</si>
  <si>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</si>
  <si>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</si>
  <si>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</si>
  <si>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</si>
  <si>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</si>
  <si>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</si>
  <si>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</si>
  <si>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</si>
  <si>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</si>
  <si>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</si>
  <si>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</si>
  <si>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</si>
  <si>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</si>
  <si>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</si>
  <si>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</si>
  <si>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</si>
  <si>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</si>
  <si>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</si>
  <si>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</si>
  <si>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</si>
  <si>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</si>
  <si>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</si>
  <si>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</si>
  <si>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</si>
  <si>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</si>
  <si>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</si>
  <si>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</si>
  <si>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</si>
  <si>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</si>
  <si>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</si>
  <si>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</si>
  <si>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</si>
  <si>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</si>
  <si>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</si>
  <si>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</si>
  <si>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</si>
  <si>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</si>
  <si>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</si>
  <si>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</si>
  <si>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</si>
  <si>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</si>
  <si>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</si>
  <si>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</si>
  <si>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</si>
  <si>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</si>
  <si>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</si>
  <si>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</si>
  <si>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</si>
  <si>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</si>
  <si>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</si>
  <si>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</si>
  <si>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</si>
  <si>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</si>
  <si>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</si>
  <si>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</si>
  <si>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</si>
  <si>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</si>
  <si>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</si>
  <si>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</si>
  <si>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</si>
  <si>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</si>
  <si>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</si>
  <si>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</si>
  <si>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</si>
  <si>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</si>
  <si>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</si>
  <si>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</si>
  <si>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</si>
  <si>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</si>
  <si>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</si>
  <si>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</si>
  <si>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</si>
  <si>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</si>
  <si>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</si>
  <si>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</si>
  <si>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</si>
  <si>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</si>
  <si>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</si>
  <si>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</si>
  <si>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</si>
  <si>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</si>
  <si>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</si>
  <si>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</si>
  <si>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</si>
  <si>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</si>
  <si>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</si>
  <si>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</si>
  <si>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</si>
  <si>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</si>
  <si>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</si>
  <si>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</si>
  <si>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</si>
  <si>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</si>
  <si>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</si>
  <si>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</si>
  <si>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</si>
  <si>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</si>
  <si>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</si>
  <si>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</si>
  <si>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</si>
  <si>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</si>
  <si>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</si>
  <si>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</si>
  <si>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</si>
  <si>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</si>
  <si>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</si>
  <si>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</si>
  <si>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</si>
  <si>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</si>
  <si>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</si>
  <si>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</si>
  <si>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</si>
  <si>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</si>
  <si>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</si>
  <si>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</si>
  <si>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</si>
  <si>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</si>
  <si>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</si>
  <si>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</si>
  <si>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</si>
  <si>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</si>
  <si>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</si>
  <si>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</si>
  <si>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</si>
  <si>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</si>
  <si>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</si>
  <si>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</si>
  <si>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</si>
  <si>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</si>
  <si>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</si>
  <si>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</si>
  <si>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</si>
  <si>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</si>
  <si>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</si>
  <si>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</si>
  <si>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</si>
  <si>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</si>
  <si>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</si>
  <si>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</si>
  <si>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</si>
  <si>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</si>
  <si>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</si>
  <si>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</si>
  <si>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</si>
  <si>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</si>
  <si>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</si>
  <si>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</si>
  <si>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</si>
  <si>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</si>
  <si>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</si>
  <si>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</si>
  <si>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</si>
  <si>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</si>
  <si>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</si>
  <si>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</si>
  <si>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</si>
  <si>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</si>
  <si>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</si>
  <si>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</si>
  <si>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</si>
  <si>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</si>
  <si>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</si>
  <si>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</si>
  <si>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</si>
  <si>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</si>
  <si>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</si>
  <si>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</si>
  <si>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</si>
  <si>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</si>
  <si>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</si>
  <si>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</si>
  <si>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</si>
  <si>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</si>
  <si>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</si>
  <si>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</si>
  <si>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</si>
  <si>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</si>
  <si>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</si>
  <si>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</si>
  <si>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</si>
  <si>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</si>
  <si>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</si>
  <si>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</si>
  <si>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</si>
  <si>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</si>
  <si>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</si>
  <si>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</si>
  <si>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</si>
  <si>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</si>
  <si>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</si>
  <si>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</si>
  <si>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</si>
  <si>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</si>
  <si>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</si>
  <si>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</si>
  <si>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</si>
  <si>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</si>
  <si>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</si>
  <si>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</si>
  <si>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</si>
  <si>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</si>
  <si>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</si>
  <si>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</si>
  <si>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</si>
  <si>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</si>
  <si>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</si>
  <si>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</si>
  <si>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</si>
  <si>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</si>
  <si>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</si>
  <si>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</si>
  <si>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</si>
  <si>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</si>
  <si>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</si>
  <si>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</si>
  <si>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</si>
  <si>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</si>
  <si>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</si>
  <si>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</si>
  <si>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</si>
  <si>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</si>
  <si>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</si>
  <si>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</si>
  <si>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</si>
  <si>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</si>
  <si>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</si>
  <si>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</si>
  <si>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</si>
  <si>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</si>
  <si>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</si>
  <si>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</si>
  <si>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</si>
  <si>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</si>
  <si>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</si>
  <si>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</si>
  <si>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</si>
  <si>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</si>
  <si>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</si>
  <si>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</si>
  <si>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</si>
  <si>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</si>
  <si>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</si>
  <si>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</si>
  <si>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</si>
  <si>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</si>
  <si>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</si>
  <si>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</si>
  <si>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</si>
  <si>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</si>
  <si>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</si>
  <si>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</si>
  <si>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</si>
  <si>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</si>
  <si>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</si>
  <si>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</si>
  <si>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</si>
  <si>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</si>
  <si>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</si>
  <si>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</si>
  <si>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</si>
  <si>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</si>
  <si>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</si>
  <si>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</si>
  <si>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</si>
  <si>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</si>
  <si>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</si>
  <si>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</si>
  <si>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</si>
  <si>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</si>
  <si>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</si>
  <si>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</si>
  <si>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</si>
  <si>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</si>
  <si>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</si>
  <si>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</si>
  <si>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</si>
  <si>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</si>
  <si>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</si>
  <si>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</si>
  <si>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</si>
  <si>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</si>
  <si>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</si>
  <si>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</si>
  <si>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</si>
  <si>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</si>
  <si>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</si>
  <si>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</si>
  <si>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</si>
  <si>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</si>
  <si>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</si>
  <si>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</si>
  <si>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</si>
  <si>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</si>
  <si>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</si>
  <si>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</si>
  <si>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</si>
  <si>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</si>
  <si>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</si>
  <si>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</si>
  <si>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</si>
  <si>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</si>
  <si>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</si>
  <si>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</si>
  <si>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</si>
  <si>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</si>
  <si>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</si>
  <si>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</si>
  <si>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</si>
  <si>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</si>
  <si>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</si>
  <si>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</si>
  <si>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</si>
  <si>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</si>
  <si>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</si>
  <si>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</si>
  <si>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</si>
  <si>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</si>
  <si>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</si>
  <si>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</si>
  <si>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</si>
  <si>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</si>
  <si>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</si>
  <si>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</si>
  <si>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</si>
  <si>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</si>
  <si>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</si>
  <si>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</si>
  <si>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</si>
  <si>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</si>
  <si>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</si>
  <si>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</si>
  <si>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</si>
  <si>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</si>
  <si>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</si>
  <si>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</si>
  <si>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</si>
  <si>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</si>
  <si>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</si>
  <si>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</si>
  <si>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</si>
  <si>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</si>
  <si>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</si>
  <si>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</si>
  <si>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</si>
  <si>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</si>
  <si>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</si>
  <si>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</si>
  <si>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</si>
  <si>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</si>
  <si>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</si>
  <si>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</si>
  <si>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</si>
  <si>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</si>
  <si>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</si>
  <si>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</si>
  <si>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</si>
  <si>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</si>
  <si>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</si>
  <si>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</si>
  <si>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</si>
  <si>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</si>
  <si>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</si>
  <si>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</si>
  <si>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</si>
  <si>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</si>
  <si>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</si>
  <si>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</si>
  <si>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</si>
  <si>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</si>
  <si>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</si>
  <si>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</si>
  <si>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</si>
  <si>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</si>
  <si>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</si>
  <si>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</si>
  <si>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</si>
  <si>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</si>
  <si>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</si>
  <si>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</si>
  <si>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</si>
  <si>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</si>
  <si>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</si>
  <si>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</si>
  <si>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</si>
  <si>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</si>
  <si>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</si>
  <si>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</si>
  <si>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</si>
  <si>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</si>
  <si>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</si>
  <si>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</si>
  <si>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</si>
  <si>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</si>
  <si>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</si>
  <si>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</si>
  <si>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</si>
  <si>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</si>
  <si>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</si>
  <si>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</si>
  <si>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</si>
  <si>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</si>
  <si>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</si>
  <si>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</si>
  <si>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</si>
  <si>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</si>
  <si>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</si>
  <si>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</si>
  <si>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</si>
  <si>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</si>
  <si>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</si>
  <si>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</si>
  <si>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</si>
  <si>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</si>
  <si>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</si>
  <si>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</si>
  <si>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</si>
  <si>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</si>
  <si>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</si>
  <si>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</si>
  <si>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</si>
  <si>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</si>
  <si>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</si>
  <si>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</si>
  <si>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</si>
  <si>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</si>
  <si>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</si>
  <si>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</si>
  <si>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</si>
  <si>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</si>
  <si>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</si>
  <si>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</si>
  <si>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</si>
  <si>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</si>
  <si>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</si>
  <si>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</si>
  <si>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</si>
  <si>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</si>
  <si>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</si>
  <si>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</si>
  <si>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</si>
  <si>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</si>
  <si>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</si>
  <si>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</si>
  <si>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</si>
  <si>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</si>
  <si>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</si>
  <si>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</si>
  <si>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</si>
  <si>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</si>
  <si>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</si>
  <si>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</si>
  <si>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</si>
  <si>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</si>
  <si>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</si>
  <si>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</si>
  <si>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</si>
  <si>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</si>
  <si>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</si>
  <si>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</si>
  <si>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</si>
  <si>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</si>
  <si>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</si>
  <si>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</si>
  <si>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</si>
  <si>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</si>
  <si>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</si>
  <si>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</si>
  <si>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</si>
  <si>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</si>
  <si>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</si>
  <si>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</si>
  <si>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</si>
  <si>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</si>
  <si>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</si>
  <si>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</si>
  <si>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</si>
  <si>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</si>
  <si>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</si>
  <si>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</si>
  <si>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</si>
  <si>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</si>
  <si>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</si>
  <si>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</si>
  <si>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</si>
  <si>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</si>
  <si>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</si>
  <si>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</si>
  <si>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</si>
  <si>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</si>
  <si>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</si>
  <si>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</si>
  <si>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</si>
  <si>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</si>
  <si>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</si>
  <si>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</si>
  <si>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</si>
  <si>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</si>
  <si>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</si>
  <si>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</si>
  <si>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</si>
  <si>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</si>
  <si>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</si>
  <si>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</si>
  <si>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</si>
  <si>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</si>
  <si>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</si>
  <si>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</si>
  <si>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</si>
  <si>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</si>
  <si>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</si>
  <si>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</si>
  <si>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</si>
  <si>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</si>
  <si>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</si>
  <si>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</si>
  <si>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</si>
  <si>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</si>
  <si>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</si>
  <si>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</si>
  <si>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</si>
  <si>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</si>
  <si>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</si>
  <si>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</si>
  <si>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</si>
  <si>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</si>
  <si>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</si>
  <si>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</si>
  <si>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</si>
  <si>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</si>
  <si>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</si>
  <si>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</si>
  <si>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</si>
  <si>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</si>
  <si>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</si>
  <si>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</si>
  <si>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</si>
  <si>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</si>
  <si>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</si>
  <si>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</si>
  <si>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</si>
  <si>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</si>
  <si>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</si>
  <si>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</si>
  <si>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</si>
  <si>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</si>
  <si>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</si>
  <si>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</si>
  <si>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</si>
  <si>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</si>
  <si>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</si>
  <si>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</si>
  <si>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</si>
  <si>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</si>
  <si>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</si>
  <si>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</si>
  <si>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</si>
  <si>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</si>
  <si>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</si>
  <si>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</si>
  <si>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</si>
  <si>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</si>
  <si>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</si>
  <si>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</si>
  <si>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</si>
  <si>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</si>
  <si>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</si>
  <si>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</si>
  <si>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</si>
  <si>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</si>
  <si>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</si>
  <si>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</si>
  <si>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</si>
  <si>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</si>
  <si>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</si>
  <si>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</si>
  <si>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</si>
  <si>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</si>
  <si>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</si>
  <si>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</si>
  <si>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</si>
  <si>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</si>
  <si>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</si>
  <si>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</si>
  <si>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</si>
  <si>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</si>
  <si>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</si>
  <si>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</si>
  <si>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</si>
  <si>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</si>
  <si>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</si>
  <si>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</si>
  <si>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</si>
  <si>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</si>
  <si>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</si>
  <si>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</si>
  <si>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</si>
  <si>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</si>
  <si>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</si>
  <si>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</si>
  <si>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</si>
  <si>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</si>
  <si>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</si>
  <si>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</si>
  <si>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</si>
  <si>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</si>
  <si>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</si>
  <si>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</si>
  <si>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</si>
  <si>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</si>
  <si>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</si>
  <si>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</si>
  <si>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</si>
  <si>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</si>
  <si>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</si>
  <si>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</si>
  <si>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</si>
  <si>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</si>
  <si>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</si>
  <si>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</si>
  <si>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</si>
  <si>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</si>
  <si>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</si>
  <si>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</si>
  <si>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</si>
  <si>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</si>
  <si>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</si>
  <si>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</si>
  <si>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</si>
  <si>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</si>
  <si>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</si>
  <si>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</si>
  <si>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</si>
  <si>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</si>
  <si>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</si>
  <si>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</si>
  <si>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</si>
  <si>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</si>
  <si>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</si>
  <si>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</si>
  <si>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</si>
  <si>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</si>
  <si>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</si>
  <si>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</si>
  <si>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</si>
  <si>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</si>
  <si>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</si>
  <si>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</si>
  <si>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</si>
  <si>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</si>
  <si>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</si>
  <si>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</si>
  <si>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</si>
  <si>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</si>
  <si>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</si>
  <si>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</si>
  <si>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</si>
  <si>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</si>
  <si>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</si>
  <si>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</si>
  <si>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</si>
  <si>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</si>
  <si>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</si>
  <si>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</si>
  <si>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</si>
  <si>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</si>
  <si>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</si>
  <si>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</si>
  <si>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</si>
  <si>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</si>
  <si>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</si>
  <si>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</si>
  <si>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</si>
  <si>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</si>
  <si>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</si>
  <si>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</si>
  <si>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</si>
  <si>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</si>
  <si>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</si>
  <si>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</si>
  <si>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</si>
  <si>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</si>
  <si>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</si>
  <si>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</si>
  <si>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</si>
  <si>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</si>
  <si>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</si>
  <si>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</si>
  <si>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</si>
  <si>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</si>
  <si>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</si>
  <si>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</si>
  <si>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</si>
  <si>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</si>
  <si>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</si>
  <si>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</si>
  <si>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</si>
  <si>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</si>
  <si>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</si>
  <si>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</si>
  <si>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</si>
  <si>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</si>
  <si>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</si>
  <si>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</si>
  <si>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</si>
  <si>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</si>
  <si>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</si>
  <si>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</si>
  <si>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</si>
  <si>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</si>
  <si>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</si>
  <si>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</si>
  <si>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</si>
  <si>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</si>
  <si>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</si>
  <si>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</si>
  <si>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</si>
  <si>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</si>
  <si>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</si>
  <si>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</si>
  <si>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</si>
  <si>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</si>
  <si>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</si>
  <si>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</si>
  <si>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</si>
  <si>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</si>
  <si>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</si>
  <si>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</si>
  <si>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</si>
  <si>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</si>
  <si>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</si>
  <si>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</si>
  <si>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</si>
  <si>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</si>
  <si>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</si>
  <si>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</si>
  <si>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</si>
  <si>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</si>
  <si>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</si>
  <si>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</si>
  <si>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</si>
  <si>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</si>
  <si>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</si>
  <si>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</si>
  <si>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</si>
  <si>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</si>
  <si>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</si>
  <si>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</si>
  <si>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</si>
  <si>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</si>
  <si>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</si>
  <si>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</si>
  <si>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</si>
  <si>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</si>
  <si>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</si>
  <si>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</si>
  <si>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</si>
  <si>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</si>
  <si>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</si>
  <si>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</si>
  <si>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</si>
  <si>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</si>
  <si>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</si>
  <si>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</si>
  <si>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</si>
  <si>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</si>
  <si>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</si>
  <si>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</si>
  <si>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</si>
  <si>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</si>
  <si>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</si>
  <si>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</si>
  <si>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</si>
  <si>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</si>
  <si>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</si>
  <si>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</si>
  <si>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</si>
  <si>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</si>
  <si>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</si>
  <si>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</si>
  <si>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</si>
  <si>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</si>
  <si>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</si>
  <si>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</si>
  <si>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</si>
  <si>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</si>
  <si>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</si>
  <si>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</si>
  <si>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</si>
  <si>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</si>
  <si>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</si>
  <si>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</si>
  <si>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</si>
  <si>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</si>
  <si>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</si>
  <si>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</si>
  <si>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</si>
  <si>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</si>
  <si>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</si>
  <si>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</si>
  <si>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</si>
  <si>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</si>
  <si>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</si>
  <si>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</si>
  <si>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</si>
  <si>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</si>
  <si>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</si>
  <si>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</si>
  <si>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</si>
  <si>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</si>
  <si>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</si>
  <si>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</si>
  <si>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</si>
  <si>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</si>
  <si>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</si>
  <si>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</si>
  <si>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</si>
  <si>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</si>
  <si>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</si>
  <si>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</si>
  <si>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</si>
  <si>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</si>
  <si>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</si>
  <si>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</si>
  <si>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</si>
  <si>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</si>
  <si>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</si>
  <si>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</si>
  <si>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</si>
  <si>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</si>
  <si>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</si>
  <si>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</si>
  <si>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</si>
  <si>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</si>
  <si>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</si>
  <si>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</si>
  <si>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</si>
  <si>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</si>
  <si>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</si>
  <si>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</si>
  <si>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</si>
  <si>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</si>
  <si>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</si>
  <si>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</si>
  <si>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</si>
  <si>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</si>
  <si>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</si>
  <si>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</si>
  <si>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</si>
  <si>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</si>
  <si>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</si>
  <si>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</si>
  <si>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</si>
  <si>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</si>
  <si>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</si>
  <si>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</si>
  <si>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</si>
  <si>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</si>
  <si>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</si>
  <si>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</si>
  <si>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</si>
  <si>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</si>
  <si>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</si>
  <si>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</si>
  <si>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</si>
  <si>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</si>
  <si>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</si>
  <si>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</si>
  <si>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</si>
  <si>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</si>
  <si>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</si>
  <si>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</si>
  <si>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</si>
  <si>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</si>
  <si>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</si>
  <si>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</si>
  <si>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</si>
  <si>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</si>
  <si>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</si>
  <si>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</si>
  <si>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</si>
  <si>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</si>
  <si>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</si>
  <si>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</si>
  <si>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</si>
  <si>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</si>
  <si>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</si>
  <si>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</si>
  <si>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</si>
  <si>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</si>
  <si>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</si>
  <si>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</si>
  <si>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</si>
  <si>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</si>
  <si>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</si>
  <si>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</si>
  <si>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</si>
  <si>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</si>
  <si>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</si>
  <si>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</si>
  <si>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</si>
  <si>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</si>
  <si>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</si>
  <si>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</si>
  <si>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</si>
  <si>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</si>
  <si>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</si>
  <si>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</si>
  <si>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</si>
  <si>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</si>
  <si>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</si>
  <si>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</si>
  <si>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</si>
  <si>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</si>
  <si>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</si>
  <si>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</si>
  <si>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</si>
  <si>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</si>
  <si>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</si>
  <si>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</si>
  <si>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</si>
  <si>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</si>
  <si>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</si>
  <si>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</si>
  <si>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</si>
  <si>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</si>
  <si>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</si>
  <si>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</si>
  <si>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</si>
  <si>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</si>
  <si>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</si>
  <si>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</si>
  <si>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</si>
  <si>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</si>
  <si>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</si>
  <si>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</si>
  <si>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</si>
  <si>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</si>
  <si>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</si>
  <si>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</si>
  <si>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</si>
  <si>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</si>
  <si>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</si>
  <si>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</si>
  <si>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</si>
  <si>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</si>
  <si>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</si>
  <si>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</si>
  <si>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</si>
  <si>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</si>
  <si>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</si>
  <si>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</si>
  <si>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</si>
  <si>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</si>
  <si>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</si>
  <si>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</si>
  <si>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</si>
  <si>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</si>
  <si>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</si>
  <si>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</si>
  <si>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</si>
  <si>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</si>
  <si>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</si>
  <si>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</si>
  <si>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</si>
  <si>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</si>
  <si>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</si>
  <si>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</si>
  <si>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</si>
  <si>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</si>
  <si>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</si>
  <si>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</si>
  <si>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</si>
  <si>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</si>
  <si>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</si>
  <si>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</si>
  <si>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</si>
  <si>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</si>
  <si>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</si>
  <si>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</si>
  <si>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</si>
  <si>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</si>
  <si>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</si>
  <si>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</si>
  <si>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</si>
  <si>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</si>
  <si>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</si>
  <si>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</si>
  <si>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</si>
  <si>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</si>
  <si>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</si>
  <si>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</si>
  <si>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</si>
  <si>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</si>
  <si>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</si>
  <si>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</si>
  <si>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</si>
  <si>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</si>
  <si>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</si>
  <si>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</si>
  <si>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</si>
  <si>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</si>
  <si>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</si>
  <si>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</si>
  <si>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</si>
  <si>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</si>
  <si>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</si>
  <si>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</si>
  <si>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</si>
  <si>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</si>
  <si>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</si>
  <si>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</si>
  <si>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</si>
  <si>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</si>
  <si>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</si>
  <si>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</si>
  <si>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</si>
  <si>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</si>
  <si>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</si>
  <si>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</si>
  <si>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</si>
  <si>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</si>
  <si>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</si>
  <si>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</si>
  <si>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</si>
  <si>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</si>
  <si>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</si>
  <si>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</si>
  <si>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</si>
  <si>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</si>
  <si>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</si>
  <si>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</si>
  <si>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</si>
  <si>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</si>
  <si>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</si>
  <si>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</si>
  <si>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</si>
  <si>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</si>
  <si>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</si>
  <si>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</si>
  <si>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</si>
  <si>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</si>
  <si>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</si>
  <si>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</si>
  <si>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</si>
  <si>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</si>
  <si>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</si>
  <si>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</si>
  <si>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</si>
  <si>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</si>
  <si>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</si>
  <si>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</si>
  <si>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</si>
  <si>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</si>
  <si>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</si>
  <si>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</si>
  <si>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</si>
  <si>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</si>
  <si>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</si>
  <si>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</si>
  <si>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</si>
  <si>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</si>
  <si>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</si>
  <si>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</si>
  <si>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</si>
  <si>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</si>
  <si>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</si>
  <si>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</si>
  <si>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</si>
  <si>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</si>
  <si>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</si>
  <si>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</si>
  <si>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</si>
  <si>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</si>
  <si>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</si>
  <si>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</si>
  <si>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</si>
  <si>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</si>
  <si>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</si>
  <si>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</si>
  <si>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</si>
  <si>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</si>
  <si>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</si>
  <si>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</si>
  <si>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</si>
  <si>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</si>
  <si>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</si>
  <si>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</si>
  <si>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</si>
  <si>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</si>
  <si>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</si>
  <si>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</si>
  <si>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</si>
  <si>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</si>
  <si>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</si>
  <si>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</si>
  <si>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</si>
  <si>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</si>
  <si>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</si>
  <si>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</si>
  <si>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</si>
  <si>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</si>
  <si>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</si>
  <si>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</si>
  <si>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</si>
  <si>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</si>
  <si>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</si>
  <si>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</si>
  <si>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</si>
  <si>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</si>
  <si>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</si>
  <si>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</si>
  <si>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</si>
  <si>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</si>
  <si>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</si>
  <si>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</si>
  <si>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</si>
  <si>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</si>
  <si>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</si>
  <si>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</si>
  <si>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</si>
  <si>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</si>
  <si>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</si>
  <si>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</si>
  <si>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</si>
  <si>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</si>
  <si>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</si>
  <si>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</si>
  <si>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</si>
  <si>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</si>
  <si>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</si>
  <si>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</si>
  <si>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</si>
  <si>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</si>
  <si>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</si>
  <si>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</si>
  <si>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</si>
  <si>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</si>
  <si>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</si>
  <si>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</si>
  <si>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</si>
  <si>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</si>
  <si>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</si>
  <si>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</si>
  <si>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</si>
  <si>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</si>
  <si>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</si>
  <si>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</si>
  <si>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</si>
  <si>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</si>
  <si>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</si>
  <si>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</si>
  <si>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</si>
  <si>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</si>
  <si>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</si>
  <si>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</si>
  <si>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</si>
  <si>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</si>
  <si>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</si>
  <si>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</si>
  <si>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</si>
  <si>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</si>
  <si>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</si>
  <si>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</si>
  <si>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</si>
  <si>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</si>
  <si>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</si>
  <si>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</si>
  <si>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</si>
  <si>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</si>
  <si>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</si>
  <si>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</si>
  <si>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</si>
  <si>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</si>
  <si>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</si>
  <si>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</si>
  <si>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</si>
  <si>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</si>
  <si>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</si>
  <si>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</si>
  <si>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</si>
  <si>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</si>
  <si>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</si>
  <si>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</si>
  <si>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</si>
  <si>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</si>
  <si>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</si>
  <si>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</si>
  <si>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</si>
  <si>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</si>
  <si>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</si>
  <si>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</si>
  <si>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</si>
  <si>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</si>
  <si>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</si>
  <si>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</si>
  <si>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</si>
  <si>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</si>
  <si>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</si>
  <si>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</si>
  <si>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</si>
  <si>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</si>
  <si>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</si>
  <si>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</si>
  <si>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</si>
  <si>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</si>
  <si>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</si>
  <si>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</si>
  <si>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</si>
  <si>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</si>
  <si>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</si>
  <si>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</si>
  <si>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</si>
  <si>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</si>
  <si>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</si>
  <si>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</si>
  <si>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</si>
  <si>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</si>
  <si>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</si>
  <si>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</si>
  <si>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</si>
  <si>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</si>
  <si>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</si>
  <si>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</si>
  <si>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</si>
  <si>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</si>
  <si>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</si>
  <si>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</si>
  <si>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</si>
  <si>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</si>
  <si>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</si>
  <si>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</si>
  <si>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</si>
  <si>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</si>
  <si>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</si>
  <si>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</si>
  <si>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</si>
  <si>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</si>
  <si>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</si>
  <si>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</si>
  <si>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</si>
  <si>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</si>
  <si>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</si>
  <si>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</si>
  <si>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</si>
  <si>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</si>
  <si>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</si>
  <si>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</si>
  <si>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</si>
  <si>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</si>
  <si>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</si>
  <si>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</si>
  <si>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</si>
  <si>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</si>
  <si>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</si>
  <si>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</si>
  <si>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</si>
  <si>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</si>
  <si>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</si>
  <si>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</si>
  <si>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</si>
  <si>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</si>
  <si>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</si>
  <si>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</si>
  <si>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</si>
  <si>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</si>
  <si>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</si>
  <si>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</si>
  <si>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</si>
  <si>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</si>
  <si>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</si>
  <si>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</si>
  <si>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</si>
  <si>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</si>
  <si>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</si>
  <si>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</si>
  <si>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</si>
  <si>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</si>
  <si>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</si>
  <si>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</si>
  <si>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</si>
  <si>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</si>
  <si>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</si>
  <si>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</si>
  <si>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</si>
  <si>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</si>
  <si>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</si>
  <si>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</si>
  <si>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</si>
  <si>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</si>
  <si>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</si>
  <si>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</si>
  <si>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</si>
  <si>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</si>
  <si>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</si>
  <si>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</si>
  <si>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</si>
  <si>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</si>
  <si>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</si>
  <si>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</si>
  <si>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</si>
  <si>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</si>
  <si>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</si>
  <si>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</si>
  <si>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</si>
  <si>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</si>
  <si>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</si>
  <si>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</si>
  <si>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</si>
  <si>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</si>
  <si>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</si>
  <si>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</si>
  <si>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</si>
  <si>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</si>
  <si>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</si>
  <si>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</si>
  <si>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</si>
  <si>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</si>
  <si>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</si>
  <si>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</si>
  <si>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</si>
  <si>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</si>
  <si>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</si>
  <si>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</si>
  <si>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</si>
  <si>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</si>
  <si>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</si>
  <si>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</si>
  <si>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</si>
  <si>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</si>
  <si>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</si>
  <si>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</si>
  <si>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</si>
  <si>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</si>
  <si>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</si>
  <si>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</si>
  <si>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</si>
  <si>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</si>
  <si>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</si>
  <si>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</si>
  <si>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</si>
  <si>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</si>
  <si>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</si>
  <si>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</si>
  <si>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</si>
  <si>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</si>
  <si>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</si>
  <si>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</si>
  <si>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</si>
  <si>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</si>
  <si>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</si>
  <si>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</si>
  <si>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</si>
  <si>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</si>
  <si>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</si>
  <si>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</si>
  <si>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</si>
  <si>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</si>
  <si>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</si>
  <si>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</si>
  <si>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</si>
  <si>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</si>
  <si>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</si>
  <si>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</si>
  <si>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</si>
  <si>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</si>
  <si>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</si>
  <si>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</si>
  <si>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</si>
  <si>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</si>
  <si>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</si>
  <si>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</si>
  <si>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</si>
  <si>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</si>
  <si>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</si>
  <si>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</si>
  <si>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</si>
  <si>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</si>
  <si>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</si>
  <si>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</si>
  <si>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</si>
  <si>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</si>
  <si>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</si>
  <si>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</si>
  <si>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</si>
  <si>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</si>
  <si>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</si>
  <si>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</si>
  <si>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</si>
  <si>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</si>
  <si>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</si>
  <si>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</si>
  <si>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</si>
  <si>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</si>
  <si>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</si>
  <si>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</si>
  <si>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</si>
  <si>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</si>
  <si>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</si>
  <si>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</si>
  <si>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</si>
  <si>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</si>
  <si>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</si>
  <si>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</si>
  <si>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</si>
  <si>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</si>
  <si>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</si>
  <si>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</si>
  <si>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</si>
  <si>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</si>
  <si>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</si>
  <si>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</si>
  <si>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</si>
  <si>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</si>
  <si>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</si>
  <si>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</si>
  <si>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</si>
  <si>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</si>
  <si>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</si>
  <si>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</si>
  <si>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</si>
  <si>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</si>
  <si>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</si>
  <si>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</si>
  <si>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</si>
  <si>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</si>
  <si>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</si>
  <si>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</si>
  <si>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</si>
  <si>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</si>
  <si>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</si>
  <si>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</si>
  <si>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</si>
  <si>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</si>
  <si>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</si>
  <si>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</si>
  <si>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</si>
  <si>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</si>
  <si>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</si>
  <si>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</si>
  <si>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</si>
  <si>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</si>
  <si>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</si>
  <si>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</si>
  <si>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</si>
  <si>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</si>
  <si>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</si>
  <si>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</si>
  <si>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</si>
  <si>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</si>
  <si>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</si>
  <si>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</si>
  <si>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</si>
  <si>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</si>
  <si>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</si>
  <si>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</si>
  <si>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</si>
  <si>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</si>
  <si>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</si>
  <si>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</si>
  <si>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</si>
  <si>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</si>
  <si>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</si>
  <si>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</si>
  <si>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</si>
  <si>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</si>
  <si>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</si>
  <si>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</si>
  <si>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</si>
  <si>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</si>
  <si>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</si>
  <si>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</si>
  <si>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</si>
  <si>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</si>
  <si>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</si>
  <si>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</si>
  <si>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</si>
  <si>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</si>
  <si>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</si>
  <si>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</si>
  <si>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</si>
  <si>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</si>
  <si>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</si>
  <si>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</si>
  <si>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</si>
  <si>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</si>
  <si>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</si>
  <si>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</si>
  <si>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</si>
  <si>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</si>
  <si>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</si>
  <si>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</si>
  <si>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</si>
  <si>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</si>
  <si>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</si>
  <si>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</si>
  <si>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</si>
  <si>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</si>
  <si>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</si>
  <si>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</si>
  <si>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</si>
  <si>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</si>
  <si>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</si>
  <si>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</si>
  <si>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</si>
  <si>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</si>
  <si>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</si>
  <si>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</si>
  <si>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</si>
  <si>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</si>
  <si>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</si>
  <si>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</si>
  <si>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</si>
  <si>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</si>
  <si>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</si>
  <si>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</si>
  <si>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</si>
  <si>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</si>
  <si>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</si>
  <si>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</si>
  <si>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</si>
  <si>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</si>
  <si>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</si>
  <si>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</si>
  <si>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</si>
  <si>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</si>
  <si>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</si>
  <si>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</si>
  <si>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</si>
  <si>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</si>
  <si>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</si>
  <si>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</si>
  <si>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</si>
  <si>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</si>
  <si>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</si>
  <si>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</si>
  <si>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</si>
  <si>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</si>
  <si>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</si>
  <si>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</si>
  <si>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</si>
  <si>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</si>
  <si>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</si>
  <si>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</si>
  <si>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</si>
  <si>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</si>
  <si>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</si>
  <si>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</si>
  <si>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</si>
  <si>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</si>
  <si>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</si>
  <si>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</si>
  <si>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</si>
  <si>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</si>
  <si>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</si>
  <si>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</si>
  <si>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</si>
  <si>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</si>
  <si>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</si>
  <si>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</si>
  <si>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</si>
  <si>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</si>
  <si>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</si>
  <si>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</si>
  <si>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</si>
  <si>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</si>
  <si>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</si>
  <si>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</si>
  <si>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</si>
  <si>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</si>
  <si>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</si>
  <si>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</si>
  <si>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</si>
  <si>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</si>
  <si>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</si>
  <si>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</si>
  <si>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</si>
  <si>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</si>
  <si>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</si>
  <si>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</si>
  <si>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</si>
  <si>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</si>
  <si>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</si>
  <si>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</si>
  <si>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</si>
  <si>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</si>
  <si>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</si>
  <si>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</si>
  <si>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</si>
  <si>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</si>
  <si>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</si>
  <si>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</si>
  <si>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</si>
  <si>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</si>
  <si>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</si>
  <si>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</si>
  <si>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</si>
  <si>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</si>
  <si>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</si>
  <si>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</si>
  <si>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</si>
  <si>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</si>
  <si>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</si>
  <si>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</si>
  <si>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</si>
  <si>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</si>
  <si>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</si>
  <si>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</si>
  <si>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</si>
  <si>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</si>
  <si>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</si>
  <si>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</si>
  <si>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</si>
  <si>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</si>
  <si>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</si>
  <si>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</si>
  <si>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</si>
  <si>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</si>
  <si>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</si>
  <si>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</si>
  <si>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</si>
  <si>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</si>
  <si>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</si>
  <si>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</si>
  <si>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</si>
  <si>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</si>
  <si>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</si>
  <si>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</si>
  <si>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</si>
  <si>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</si>
  <si>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</si>
  <si>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</si>
  <si>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</si>
  <si>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</si>
  <si>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</si>
  <si>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</si>
  <si>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</si>
  <si>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</si>
  <si>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</si>
  <si>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</si>
  <si>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</si>
  <si>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</si>
  <si>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</si>
  <si>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</si>
  <si>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</si>
  <si>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</si>
  <si>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</si>
  <si>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</si>
  <si>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</si>
  <si>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</si>
  <si>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</si>
  <si>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</si>
  <si>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</si>
  <si>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</si>
  <si>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</si>
  <si>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</si>
  <si>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</si>
  <si>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</si>
  <si>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</si>
  <si>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</si>
  <si>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</si>
  <si>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</si>
  <si>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</si>
  <si>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</si>
  <si>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</si>
  <si>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</si>
  <si>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</si>
  <si>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</si>
  <si>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</si>
  <si>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</si>
  <si>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</si>
  <si>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</si>
  <si>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</si>
  <si>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</si>
  <si>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</si>
  <si>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</si>
  <si>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</si>
  <si>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</si>
  <si>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</si>
  <si>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</si>
  <si>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</si>
  <si>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</si>
  <si>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</si>
  <si>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</si>
  <si>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</si>
  <si>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</si>
  <si>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</si>
  <si>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</si>
  <si>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</si>
  <si>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</si>
  <si>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</si>
  <si>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</si>
  <si>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</si>
  <si>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</si>
  <si>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</si>
  <si>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</si>
  <si>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</si>
  <si>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</si>
  <si>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</si>
  <si>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</si>
  <si>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</si>
  <si>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</si>
  <si>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</si>
  <si>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</si>
  <si>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</si>
  <si>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</si>
  <si>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</si>
  <si>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</si>
  <si>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</si>
  <si>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</si>
  <si>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</si>
  <si>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</si>
  <si>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</si>
  <si>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</si>
  <si>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</si>
  <si>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</si>
  <si>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</si>
  <si>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</si>
  <si>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</si>
  <si>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</si>
  <si>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</si>
  <si>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</si>
  <si>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</si>
  <si>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</si>
  <si>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</si>
  <si>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</si>
  <si>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</si>
  <si>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</si>
  <si>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</si>
  <si>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</si>
  <si>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</si>
  <si>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</si>
  <si>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</si>
  <si>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</si>
  <si>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</si>
  <si>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</si>
  <si>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</si>
  <si>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</si>
  <si>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</si>
  <si>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</si>
  <si>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</si>
  <si>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</si>
  <si>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</si>
  <si>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</si>
  <si>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</si>
  <si>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</si>
  <si>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</si>
  <si>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</si>
  <si>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</si>
  <si>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</si>
  <si>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</si>
  <si>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</si>
  <si>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</si>
  <si>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</si>
  <si>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</si>
  <si>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</si>
  <si>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</si>
  <si>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</si>
  <si>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</si>
  <si>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</si>
  <si>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</si>
  <si>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</si>
  <si>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</si>
  <si>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</si>
  <si>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</si>
  <si>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</si>
  <si>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</si>
  <si>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</si>
  <si>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</si>
  <si>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</si>
  <si>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</si>
  <si>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</si>
  <si>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</si>
  <si>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</si>
  <si>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</si>
  <si>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</si>
  <si>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</si>
  <si>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</si>
  <si>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</si>
  <si>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</si>
  <si>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</si>
  <si>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</si>
  <si>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</si>
  <si>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</si>
  <si>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</si>
  <si>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</si>
  <si>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</si>
  <si>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</si>
  <si>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</si>
  <si>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</si>
  <si>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</si>
  <si>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</si>
  <si>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</si>
  <si>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</si>
  <si>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</si>
  <si>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</si>
  <si>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</si>
  <si>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</si>
  <si>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</si>
  <si>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</si>
  <si>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</si>
  <si>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</si>
  <si>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</si>
  <si>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</si>
  <si>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</si>
  <si>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</si>
  <si>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</si>
  <si>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</si>
  <si>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</si>
  <si>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</si>
  <si>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</si>
  <si>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</si>
  <si>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</si>
  <si>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</si>
  <si>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</si>
  <si>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</si>
  <si>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</si>
  <si>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</si>
  <si>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</si>
  <si>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</si>
  <si>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</si>
  <si>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</si>
  <si>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</si>
  <si>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</si>
  <si>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</si>
  <si>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</si>
  <si>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</si>
  <si>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</si>
  <si>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</si>
  <si>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</si>
  <si>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</si>
  <si>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</si>
  <si>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</si>
  <si>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</si>
  <si>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</si>
  <si>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</si>
  <si>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</si>
  <si>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</si>
  <si>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</si>
  <si>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</si>
  <si>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</si>
  <si>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</si>
  <si>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</si>
  <si>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</si>
  <si>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</si>
  <si>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</si>
  <si>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</si>
  <si>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</si>
  <si>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</si>
  <si>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</si>
  <si>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</si>
  <si>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</si>
  <si>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</si>
  <si>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</si>
  <si>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</si>
  <si>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</si>
  <si>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</si>
  <si>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</si>
  <si>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</si>
  <si>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</si>
  <si>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</si>
  <si>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</si>
  <si>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</si>
  <si>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</si>
  <si>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</si>
  <si>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</si>
  <si>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</si>
  <si>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</si>
  <si>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</si>
  <si>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</si>
  <si>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</si>
  <si>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</si>
  <si>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</si>
  <si>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</si>
  <si>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</si>
  <si>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</si>
  <si>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</si>
  <si>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</si>
  <si>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</si>
  <si>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</si>
  <si>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</si>
  <si>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</si>
  <si>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</si>
  <si>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</si>
  <si>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</si>
  <si>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</si>
  <si>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</si>
  <si>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</si>
  <si>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</si>
  <si>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</si>
  <si>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</si>
  <si>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</si>
  <si>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</si>
  <si>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</si>
  <si>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</si>
  <si>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</si>
  <si>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</si>
  <si>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</si>
  <si>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</si>
  <si>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</si>
  <si>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</si>
  <si>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</si>
  <si>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</si>
  <si>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</si>
  <si>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</si>
  <si>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</si>
  <si>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</si>
  <si>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</si>
  <si>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</si>
  <si>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</si>
  <si>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</si>
  <si>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</si>
  <si>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</si>
  <si>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</si>
  <si>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</si>
  <si>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</si>
  <si>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</si>
  <si>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</si>
  <si>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</si>
  <si>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</si>
  <si>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</si>
  <si>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</si>
  <si>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</si>
  <si>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</si>
  <si>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</si>
  <si>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</si>
  <si>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</si>
  <si>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</si>
  <si>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</si>
  <si>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</si>
  <si>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</si>
  <si>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</si>
  <si>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</si>
  <si>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</si>
  <si>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</si>
  <si>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</si>
  <si>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</si>
  <si>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</si>
  <si>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</si>
  <si>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</si>
  <si>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</si>
  <si>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</si>
  <si>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</si>
  <si>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</si>
  <si>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</si>
  <si>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</si>
  <si>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</si>
  <si>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</si>
  <si>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</si>
  <si>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</si>
  <si>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</si>
  <si>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</si>
  <si>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</si>
  <si>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</si>
  <si>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</si>
  <si>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</si>
  <si>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</si>
  <si>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</si>
  <si>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</si>
  <si>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</si>
  <si>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</si>
  <si>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</si>
  <si>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</si>
  <si>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</si>
  <si>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</si>
  <si>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</si>
  <si>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</si>
  <si>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</si>
  <si>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</si>
  <si>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</si>
  <si>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</si>
  <si>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</si>
  <si>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</si>
  <si>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</si>
  <si>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</si>
  <si>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</si>
  <si>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</si>
  <si>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</si>
  <si>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</si>
  <si>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</si>
  <si>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</si>
  <si>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</si>
  <si>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</si>
  <si>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</si>
  <si>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</si>
  <si>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</si>
  <si>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</si>
  <si>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</si>
  <si>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</si>
  <si>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</si>
  <si>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</si>
  <si>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</si>
  <si>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</si>
  <si>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</si>
  <si>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</si>
  <si>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</si>
  <si>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</si>
  <si>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</si>
  <si>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</si>
  <si>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</si>
  <si>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</si>
  <si>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</si>
  <si>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</si>
  <si>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</si>
  <si>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</si>
  <si>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</si>
  <si>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</si>
  <si>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</si>
  <si>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</si>
  <si>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</si>
  <si>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</si>
  <si>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</si>
  <si>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</si>
  <si>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</si>
  <si>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</si>
  <si>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</si>
  <si>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</si>
  <si>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</si>
  <si>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</si>
  <si>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</si>
  <si>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</si>
  <si>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</si>
  <si>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</si>
  <si>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</si>
  <si>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</si>
  <si>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</si>
  <si>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</si>
  <si>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</si>
  <si>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</si>
  <si>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</si>
  <si>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</si>
  <si>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</si>
  <si>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</si>
  <si>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</si>
  <si>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</si>
  <si>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</si>
  <si>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</si>
  <si>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</si>
  <si>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</si>
  <si>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</si>
  <si>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</si>
  <si>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</si>
  <si>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</si>
  <si>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</si>
  <si>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</si>
  <si>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</si>
  <si>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</si>
  <si>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</si>
  <si>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</si>
  <si>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</si>
  <si>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</si>
  <si>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</si>
  <si>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</si>
  <si>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</si>
  <si>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</si>
  <si>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</si>
  <si>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</si>
  <si>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</si>
  <si>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</si>
  <si>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</si>
  <si>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</si>
  <si>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</si>
  <si>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</si>
  <si>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</si>
  <si>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</si>
  <si>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</si>
  <si>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</si>
  <si>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</si>
  <si>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</si>
  <si>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</si>
  <si>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</si>
  <si>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</si>
  <si>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</si>
  <si>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</si>
  <si>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</si>
  <si>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</si>
  <si>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</si>
  <si>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</si>
  <si>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</si>
  <si>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</si>
  <si>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</si>
  <si>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</si>
  <si>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</si>
  <si>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</si>
  <si>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</si>
  <si>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</si>
  <si>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</si>
  <si>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</si>
  <si>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</si>
  <si>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</si>
  <si>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</si>
  <si>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</si>
  <si>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</si>
  <si>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</si>
  <si>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</si>
  <si>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</si>
  <si>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</si>
  <si>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</si>
  <si>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</si>
  <si>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</si>
  <si>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</si>
  <si>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</si>
  <si>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</si>
  <si>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</si>
  <si>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</si>
  <si>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</si>
  <si>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</si>
  <si>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</si>
  <si>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</si>
  <si>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</si>
  <si>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</si>
  <si>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</si>
  <si>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</si>
  <si>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</si>
  <si>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</si>
  <si>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</si>
  <si>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</si>
  <si>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</si>
  <si>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</si>
  <si>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</si>
  <si>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</si>
  <si>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</si>
  <si>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</si>
  <si>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</si>
  <si>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</si>
  <si>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</si>
  <si>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</si>
  <si>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</si>
  <si>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</si>
  <si>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</si>
  <si>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</si>
  <si>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</si>
  <si>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</si>
  <si>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</si>
  <si>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</si>
  <si>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</si>
  <si>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</si>
  <si>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</si>
  <si>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</si>
  <si>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</si>
  <si>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</si>
  <si>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</si>
  <si>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</si>
  <si>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</si>
  <si>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</si>
  <si>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</si>
  <si>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</si>
  <si>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</si>
  <si>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</si>
  <si>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</si>
  <si>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</si>
  <si>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</si>
  <si>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</si>
  <si>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</si>
  <si>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</si>
  <si>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</si>
  <si>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</si>
  <si>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</si>
  <si>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</si>
  <si>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</si>
  <si>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</si>
  <si>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</si>
  <si>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</si>
  <si>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</si>
  <si>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</si>
  <si>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</si>
  <si>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</si>
  <si>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</si>
  <si>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</si>
  <si>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</si>
  <si>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</si>
  <si>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</si>
  <si>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</si>
  <si>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</si>
  <si>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</si>
  <si>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</si>
  <si>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</si>
  <si>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</si>
  <si>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</si>
  <si>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</si>
  <si>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</si>
  <si>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</si>
  <si>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</si>
  <si>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</si>
  <si>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</si>
  <si>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</si>
  <si>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</si>
  <si>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</si>
  <si>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</si>
  <si>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</si>
  <si>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</si>
  <si>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</si>
  <si>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</si>
  <si>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</si>
  <si>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</si>
  <si>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</si>
  <si>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</si>
  <si>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</si>
  <si>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</si>
  <si>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</si>
  <si>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</si>
  <si>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</si>
  <si>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</si>
  <si>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</si>
  <si>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</si>
  <si>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</si>
  <si>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</si>
  <si>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</si>
  <si>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</si>
  <si>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</si>
  <si>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</si>
  <si>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</si>
  <si>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</si>
  <si>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</si>
  <si>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</si>
  <si>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</si>
  <si>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</si>
  <si>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</si>
  <si>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</si>
  <si>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</si>
  <si>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</si>
  <si>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</si>
  <si>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</si>
  <si>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</si>
  <si>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</si>
  <si>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</si>
  <si>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</si>
  <si>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</si>
  <si>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</si>
  <si>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</si>
  <si>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</si>
  <si>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</si>
  <si>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</si>
  <si>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</si>
  <si>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</si>
  <si>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</si>
  <si>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</si>
  <si>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</si>
  <si>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</si>
  <si>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</si>
  <si>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</si>
  <si>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</si>
  <si>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</si>
  <si>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</si>
  <si>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</si>
  <si>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</si>
  <si>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</si>
  <si>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</si>
  <si>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</si>
  <si>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</si>
  <si>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</si>
  <si>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</si>
  <si>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</si>
  <si>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</si>
  <si>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</si>
  <si>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</si>
  <si>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</si>
  <si>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</si>
  <si>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</si>
  <si>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</si>
  <si>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</si>
  <si>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</si>
  <si>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</si>
  <si>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</si>
  <si>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</si>
  <si>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</si>
  <si>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</si>
  <si>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</si>
  <si>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</si>
  <si>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</si>
  <si>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</si>
  <si>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</si>
  <si>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</si>
  <si>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</si>
  <si>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</si>
  <si>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</si>
  <si>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</si>
  <si>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</si>
  <si>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</si>
  <si>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</si>
  <si>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</si>
  <si>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</si>
  <si>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</si>
  <si>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</si>
  <si>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</si>
  <si>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</si>
  <si>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</si>
  <si>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</si>
  <si>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</si>
  <si>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</si>
  <si>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</si>
  <si>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</si>
  <si>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</si>
  <si>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</si>
  <si>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</si>
  <si>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</si>
  <si>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</si>
  <si>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</si>
  <si>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</si>
  <si>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</si>
  <si>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</si>
  <si>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</si>
  <si>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</si>
  <si>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</si>
  <si>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</si>
  <si>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</si>
  <si>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</si>
  <si>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</si>
  <si>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</si>
  <si>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</si>
  <si>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</si>
  <si>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</si>
  <si>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</si>
  <si>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</si>
  <si>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</si>
  <si>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</si>
  <si>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</si>
  <si>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</si>
  <si>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</si>
  <si>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</si>
  <si>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</si>
  <si>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</si>
  <si>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</si>
  <si>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</si>
  <si>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</si>
  <si>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</si>
  <si>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</si>
  <si>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</si>
  <si>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</si>
  <si>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</si>
  <si>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</si>
  <si>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</si>
  <si>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</si>
  <si>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</si>
  <si>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</si>
  <si>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</si>
  <si>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</si>
  <si>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</si>
  <si>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</si>
  <si>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</si>
  <si>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</si>
  <si>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</si>
  <si>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</si>
  <si>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</si>
  <si>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</si>
  <si>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</si>
  <si>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</si>
  <si>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</si>
  <si>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</si>
  <si>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</si>
  <si>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</si>
  <si>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</si>
  <si>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</si>
  <si>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</si>
  <si>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</si>
  <si>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</si>
  <si>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</si>
  <si>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</si>
  <si>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</si>
  <si>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</si>
  <si>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</si>
  <si>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</si>
  <si>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</si>
  <si>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</si>
  <si>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</si>
  <si>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</si>
  <si>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</si>
  <si>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</si>
  <si>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</si>
  <si>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</si>
  <si>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</si>
  <si>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</si>
  <si>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</si>
  <si>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</si>
  <si>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</si>
  <si>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</si>
  <si>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</si>
  <si>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</si>
  <si>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</si>
  <si>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</si>
  <si>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</si>
  <si>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</si>
  <si>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</si>
  <si>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</si>
  <si>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</si>
  <si>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</si>
  <si>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</si>
  <si>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</si>
  <si>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</si>
  <si>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</si>
  <si>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</si>
  <si>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</si>
  <si>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</si>
  <si>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</si>
  <si>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</si>
  <si>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</si>
  <si>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</si>
  <si>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</si>
  <si>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</si>
  <si>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</si>
  <si>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</si>
  <si>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</si>
  <si>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</si>
  <si>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</si>
  <si>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</si>
  <si>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</si>
  <si>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</si>
  <si>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</si>
  <si>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</si>
  <si>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</si>
  <si>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</si>
  <si>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</si>
  <si>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</si>
  <si>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</si>
  <si>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</si>
  <si>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</si>
  <si>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</si>
  <si>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</si>
  <si>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</si>
  <si>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</si>
  <si>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</si>
  <si>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</si>
  <si>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</si>
  <si>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</si>
  <si>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</si>
  <si>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</si>
  <si>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</si>
  <si>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</si>
  <si>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</si>
  <si>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</si>
  <si>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</si>
  <si>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</si>
  <si>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</si>
  <si>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</si>
  <si>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</si>
  <si>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</si>
  <si>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</si>
  <si>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</si>
  <si>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</si>
  <si>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</si>
  <si>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</si>
  <si>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</si>
  <si>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</si>
  <si>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</si>
  <si>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</si>
  <si>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</si>
  <si>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</si>
  <si>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</si>
  <si>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</si>
  <si>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</si>
  <si>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</si>
  <si>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</si>
  <si>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</si>
  <si>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</si>
  <si>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</si>
  <si>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</si>
  <si>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</si>
  <si>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</si>
  <si>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</si>
  <si>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</si>
  <si>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</si>
  <si>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</si>
  <si>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</si>
  <si>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</si>
  <si>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</si>
  <si>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</si>
  <si>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</si>
  <si>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</si>
  <si>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</si>
  <si>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</si>
  <si>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</si>
  <si>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</si>
  <si>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</si>
  <si>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</si>
  <si>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</si>
  <si>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</si>
  <si>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</si>
  <si>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</si>
  <si>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</si>
  <si>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</si>
  <si>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</si>
  <si>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</si>
  <si>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</si>
  <si>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</si>
  <si>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</si>
  <si>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</si>
  <si>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</si>
  <si>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</si>
  <si>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</si>
  <si>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</si>
  <si>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</si>
  <si>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</si>
  <si>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</si>
  <si>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</si>
  <si>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</si>
  <si>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</si>
  <si>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</si>
  <si>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</si>
  <si>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</si>
  <si>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</si>
  <si>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</si>
  <si>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</si>
  <si>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</si>
  <si>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</si>
  <si>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</si>
  <si>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</si>
  <si>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</si>
  <si>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</si>
  <si>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</si>
  <si>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</si>
  <si>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</si>
  <si>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</si>
  <si>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</si>
  <si>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</si>
  <si>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</si>
  <si>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</si>
  <si>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</si>
  <si>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</si>
  <si>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</si>
  <si>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</si>
  <si>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</si>
  <si>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</si>
  <si>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</si>
  <si>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</si>
  <si>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</si>
  <si>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</si>
  <si>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</si>
  <si>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</si>
  <si>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</si>
  <si>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</si>
  <si>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</si>
  <si>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</si>
  <si>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</si>
  <si>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</si>
  <si>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</si>
  <si>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</si>
  <si>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</si>
  <si>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</si>
  <si>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</si>
  <si>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</si>
  <si>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</si>
  <si>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</si>
  <si>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</si>
  <si>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</si>
  <si>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</si>
  <si>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</si>
  <si>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</si>
  <si>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</si>
  <si>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</si>
  <si>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</si>
  <si>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</si>
  <si>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</si>
  <si>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</si>
  <si>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</si>
  <si>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</si>
  <si>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</si>
  <si>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</si>
  <si>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</si>
  <si>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</si>
  <si>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</si>
  <si>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</si>
  <si>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</si>
  <si>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</si>
  <si>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</si>
  <si>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</si>
  <si>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</si>
  <si>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</si>
  <si>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</si>
  <si>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</si>
  <si>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</si>
  <si>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</si>
  <si>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</si>
  <si>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</si>
  <si>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</si>
  <si>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</si>
  <si>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</si>
  <si>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</si>
  <si>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</si>
  <si>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</si>
  <si>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</si>
  <si>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</si>
  <si>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</si>
  <si>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</si>
  <si>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</si>
  <si>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</si>
  <si>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</si>
  <si>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</si>
  <si>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</si>
  <si>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</si>
  <si>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</si>
  <si>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</si>
  <si>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</si>
  <si>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</si>
  <si>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</si>
  <si>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</si>
  <si>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</si>
  <si>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</si>
  <si>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</si>
  <si>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</si>
  <si>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</si>
  <si>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</si>
  <si>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</si>
  <si>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</si>
  <si>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</si>
  <si>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</si>
  <si>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</si>
  <si>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</si>
  <si>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</si>
  <si>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</si>
  <si>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</si>
  <si>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</si>
  <si>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</si>
  <si>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</si>
  <si>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</si>
  <si>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</si>
  <si>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</si>
  <si>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</si>
  <si>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</si>
  <si>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</si>
  <si>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</si>
  <si>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</si>
  <si>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</si>
  <si>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</si>
  <si>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</si>
  <si>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</si>
  <si>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</si>
  <si>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</si>
  <si>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</si>
  <si>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</si>
  <si>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</si>
  <si>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</si>
  <si>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</si>
  <si>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</si>
  <si>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</si>
  <si>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</si>
  <si>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</si>
  <si>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</si>
  <si>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</si>
  <si>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</si>
  <si>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</si>
  <si>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</si>
  <si>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</si>
  <si>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</si>
  <si>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</si>
  <si>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</si>
  <si>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</si>
  <si>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</si>
  <si>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</si>
  <si>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</si>
  <si>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</si>
  <si>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</si>
  <si>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</si>
  <si>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</si>
  <si>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</si>
  <si>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</si>
  <si>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</si>
  <si>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</si>
  <si>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</si>
  <si>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</si>
  <si>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</si>
  <si>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</si>
  <si>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</si>
  <si>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</si>
  <si>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</si>
  <si>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</si>
  <si>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</si>
  <si>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</si>
  <si>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</si>
  <si>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</si>
  <si>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</si>
  <si>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</si>
  <si>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</si>
  <si>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</si>
  <si>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</si>
  <si>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</si>
  <si>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</si>
  <si>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</si>
  <si>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</si>
  <si>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</si>
  <si>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</si>
  <si>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</si>
  <si>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</si>
  <si>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</si>
  <si>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</si>
  <si>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</si>
  <si>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</si>
  <si>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</si>
  <si>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</si>
  <si>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</si>
  <si>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</si>
  <si>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</si>
  <si>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</si>
  <si>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</si>
  <si>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</si>
  <si>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</si>
  <si>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</si>
  <si>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</si>
  <si>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</si>
  <si>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</si>
  <si>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</si>
  <si>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</si>
  <si>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</si>
  <si>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</si>
  <si>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</si>
  <si>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</si>
  <si>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</si>
  <si>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</si>
  <si>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</si>
  <si>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</si>
  <si>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</si>
  <si>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</si>
  <si>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</si>
  <si>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</si>
  <si>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</si>
  <si>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</si>
  <si>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</si>
  <si>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</si>
  <si>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</si>
  <si>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</si>
  <si>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</si>
  <si>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</si>
  <si>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</si>
  <si>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</si>
  <si>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</si>
  <si>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</si>
  <si>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</si>
  <si>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</si>
  <si>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</si>
  <si>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</si>
  <si>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</si>
  <si>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</si>
  <si>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</si>
  <si>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</si>
  <si>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</si>
  <si>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</si>
  <si>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</si>
  <si>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</si>
  <si>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</si>
  <si>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</si>
  <si>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</si>
  <si>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</si>
  <si>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</si>
  <si>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</si>
  <si>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</si>
  <si>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</si>
  <si>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</si>
  <si>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</si>
  <si>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</si>
  <si>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</si>
  <si>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</si>
  <si>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</si>
  <si>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</si>
  <si>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</si>
  <si>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</si>
  <si>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</si>
  <si>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</si>
  <si>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</si>
  <si>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</si>
  <si>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</si>
  <si>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</si>
  <si>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</si>
  <si>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</si>
  <si>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</si>
  <si>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</si>
  <si>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</si>
  <si>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</si>
  <si>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</si>
  <si>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</si>
  <si>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</si>
  <si>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</si>
  <si>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</si>
  <si>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</si>
  <si>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</si>
  <si>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</si>
  <si>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</si>
  <si>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</si>
  <si>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</si>
  <si>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</si>
  <si>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</si>
  <si>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</si>
  <si>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</si>
  <si>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</si>
  <si>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</si>
  <si>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</si>
  <si>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</si>
  <si>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</si>
  <si>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</si>
  <si>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</si>
  <si>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</si>
  <si>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</si>
  <si>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</si>
  <si>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</si>
  <si>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</si>
  <si>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</si>
  <si>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</si>
  <si>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</si>
  <si>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</si>
  <si>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</si>
  <si>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</si>
  <si>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</si>
  <si>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</si>
  <si>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</si>
  <si>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</si>
  <si>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</si>
  <si>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</si>
  <si>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</si>
  <si>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</si>
  <si>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</si>
  <si>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</si>
  <si>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</si>
  <si>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</si>
  <si>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</si>
  <si>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</si>
  <si>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</si>
  <si>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</si>
  <si>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</si>
  <si>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</si>
  <si>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</si>
  <si>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</si>
  <si>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</si>
  <si>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</si>
  <si>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</si>
  <si>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</si>
  <si>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</si>
  <si>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</si>
  <si>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</si>
  <si>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</si>
  <si>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</si>
  <si>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</si>
  <si>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</si>
  <si>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</si>
  <si>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</si>
  <si>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</si>
  <si>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</si>
  <si>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</si>
  <si>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</si>
  <si>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</si>
  <si>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</si>
  <si>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</si>
  <si>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</si>
  <si>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</si>
  <si>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</si>
  <si>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</si>
  <si>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</si>
  <si>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</si>
  <si>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</si>
  <si>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</si>
  <si>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</si>
  <si>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</si>
  <si>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</si>
  <si>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</si>
  <si>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</si>
  <si>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</si>
  <si>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</si>
  <si>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</si>
  <si>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</si>
  <si>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</si>
  <si>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</si>
  <si>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</si>
  <si>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</si>
  <si>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</si>
  <si>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</si>
  <si>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</si>
  <si>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</si>
  <si>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</si>
  <si>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</si>
  <si>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</si>
  <si>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</si>
  <si>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</si>
  <si>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</si>
  <si>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</si>
  <si>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</si>
  <si>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</si>
  <si>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</si>
  <si>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</si>
  <si>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</si>
  <si>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</si>
  <si>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</si>
  <si>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</si>
  <si>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</si>
  <si>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</si>
  <si>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</si>
  <si>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</si>
  <si>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</si>
  <si>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</si>
  <si>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</si>
  <si>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</si>
  <si>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</si>
  <si>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</si>
  <si>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</si>
  <si>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</si>
  <si>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</si>
  <si>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</si>
  <si>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</si>
  <si>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</si>
  <si>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</si>
  <si>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</si>
  <si>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</si>
  <si>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</si>
  <si>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</si>
  <si>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</si>
  <si>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</si>
  <si>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</si>
  <si>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</si>
  <si>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</si>
  <si>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</si>
  <si>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</si>
  <si>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</si>
  <si>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</si>
  <si>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</si>
  <si>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</si>
  <si>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</si>
  <si>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</si>
  <si>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</si>
  <si>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</si>
  <si>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</si>
  <si>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</si>
  <si>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</si>
  <si>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</si>
  <si>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</si>
  <si>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</si>
  <si>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</si>
  <si>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</si>
  <si>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</si>
  <si>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</si>
  <si>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</si>
  <si>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</si>
  <si>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</si>
  <si>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</si>
  <si>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</si>
  <si>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</si>
  <si>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</si>
  <si>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</si>
  <si>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</si>
  <si>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</si>
  <si>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</si>
  <si>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</si>
  <si>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</si>
  <si>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</si>
  <si>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</si>
  <si>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</si>
  <si>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</si>
  <si>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</si>
  <si>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</si>
  <si>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</si>
  <si>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</si>
  <si>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</si>
  <si>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</si>
  <si>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</si>
  <si>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</si>
  <si>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</si>
  <si>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</si>
  <si>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</si>
  <si>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</si>
  <si>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</si>
  <si>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</si>
  <si>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</si>
  <si>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</si>
  <si>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</si>
  <si>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</si>
  <si>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</si>
  <si>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</si>
  <si>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</si>
  <si>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</si>
  <si>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</si>
  <si>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</si>
  <si>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</si>
  <si>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</si>
  <si>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</si>
  <si>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</si>
  <si>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</si>
  <si>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</si>
  <si>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</si>
  <si>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</si>
  <si>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</si>
  <si>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</si>
  <si>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</si>
  <si>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</si>
  <si>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</si>
  <si>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</si>
  <si>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</si>
  <si>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</si>
  <si>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</si>
  <si>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</si>
  <si>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</si>
  <si>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</si>
  <si>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</si>
  <si>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</si>
  <si>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</si>
  <si>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</si>
  <si>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</si>
  <si>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</si>
  <si>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</si>
  <si>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</si>
  <si>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</si>
  <si>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</si>
  <si>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</si>
  <si>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</si>
  <si>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</si>
  <si>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</si>
  <si>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</si>
  <si>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</si>
  <si>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</si>
  <si>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</si>
  <si>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</si>
  <si>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</si>
  <si>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</si>
  <si>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</si>
  <si>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</si>
  <si>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</si>
  <si>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</si>
  <si>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</si>
  <si>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</si>
  <si>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</si>
  <si>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</si>
  <si>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</si>
  <si>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</si>
  <si>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</si>
  <si>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</si>
  <si>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</si>
  <si>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</si>
  <si>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</si>
  <si>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</si>
  <si>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</si>
  <si>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</si>
  <si>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</si>
  <si>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</si>
  <si>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</si>
  <si>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</si>
  <si>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</si>
  <si>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</si>
  <si>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</si>
  <si>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</si>
  <si>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</si>
  <si>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</si>
  <si>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</si>
  <si>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</si>
  <si>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</si>
  <si>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</si>
  <si>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</si>
  <si>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</si>
  <si>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</si>
  <si>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</si>
  <si>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</si>
  <si>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</si>
  <si>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</si>
  <si>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</si>
  <si>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</si>
  <si>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</si>
  <si>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</si>
  <si>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</si>
  <si>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</si>
  <si>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</si>
  <si>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</si>
  <si>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</si>
  <si>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</si>
  <si>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</si>
  <si>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</si>
  <si>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</si>
  <si>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</si>
  <si>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</si>
  <si>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</si>
  <si>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</si>
  <si>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</si>
  <si>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</si>
  <si>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</si>
  <si>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</si>
  <si>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</si>
  <si>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</si>
  <si>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</si>
  <si>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</si>
  <si>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</si>
  <si>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</si>
  <si>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</si>
  <si>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</si>
  <si>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</si>
  <si>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</si>
  <si>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</si>
  <si>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</si>
  <si>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</si>
  <si>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</si>
  <si>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</si>
  <si>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</si>
  <si>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</si>
  <si>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</si>
  <si>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</si>
  <si>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</si>
  <si>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</si>
  <si>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</si>
  <si>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</si>
  <si>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</si>
  <si>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</si>
  <si>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</si>
  <si>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</si>
  <si>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</si>
  <si>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</si>
  <si>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</si>
  <si>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</si>
  <si>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</si>
  <si>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</si>
  <si>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</si>
  <si>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</si>
  <si>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</si>
  <si>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</si>
  <si>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</si>
  <si>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</si>
  <si>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</si>
  <si>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</si>
  <si>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</si>
  <si>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</si>
  <si>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</si>
  <si>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</si>
  <si>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</si>
  <si>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</si>
  <si>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</si>
  <si>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</si>
  <si>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</si>
  <si>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</si>
  <si>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</si>
  <si>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</si>
  <si>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</si>
  <si>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</si>
  <si>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</si>
  <si>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</si>
  <si>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</si>
  <si>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</si>
  <si>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</si>
  <si>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</si>
  <si>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</si>
  <si>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</si>
  <si>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</si>
  <si>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</si>
  <si>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</si>
  <si>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</si>
  <si>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</si>
  <si>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</si>
  <si>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</si>
  <si>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</si>
  <si>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</si>
  <si>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</si>
  <si>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</si>
  <si>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</si>
  <si>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</si>
  <si>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</si>
  <si>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</si>
  <si>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</si>
  <si>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</si>
  <si>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</si>
  <si>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</si>
  <si>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</si>
  <si>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</si>
  <si>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</si>
  <si>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</si>
  <si>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</si>
  <si>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</si>
  <si>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</si>
  <si>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</si>
  <si>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</si>
  <si>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</si>
  <si>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</si>
  <si>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</si>
  <si>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</si>
  <si>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</si>
  <si>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</si>
  <si>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</si>
  <si>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</si>
  <si>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</si>
  <si>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</si>
  <si>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</si>
  <si>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</si>
  <si>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</si>
  <si>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</si>
  <si>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</si>
  <si>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</si>
  <si>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</si>
  <si>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</si>
  <si>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</si>
  <si>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</si>
  <si>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</si>
  <si>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</si>
  <si>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</si>
  <si>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</si>
  <si>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</si>
  <si>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</si>
  <si>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</si>
  <si>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</si>
  <si>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</si>
  <si>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</si>
  <si>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</si>
  <si>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</si>
  <si>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</si>
  <si>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</si>
  <si>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</si>
  <si>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</si>
  <si>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</si>
  <si>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</si>
  <si>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</si>
  <si>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</si>
  <si>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</si>
  <si>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</si>
  <si>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</si>
  <si>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</si>
  <si>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</si>
  <si>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</si>
  <si>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</si>
  <si>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</si>
  <si>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</si>
  <si>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</si>
  <si>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</si>
  <si>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</si>
  <si>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</si>
  <si>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</si>
  <si>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</si>
  <si>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</si>
  <si>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</si>
  <si>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</si>
  <si>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</si>
  <si>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</si>
  <si>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</si>
  <si>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</si>
  <si>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</si>
  <si>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</si>
  <si>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</si>
  <si>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</si>
  <si>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</si>
  <si>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</si>
  <si>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</si>
  <si>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</si>
  <si>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</si>
  <si>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</si>
  <si>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</si>
  <si>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</si>
  <si>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</si>
  <si>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</si>
  <si>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</si>
  <si>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</si>
  <si>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</si>
  <si>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</si>
  <si>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</si>
  <si>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</si>
  <si>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</si>
  <si>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</si>
  <si>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</si>
  <si>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</si>
  <si>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</si>
  <si>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</si>
  <si>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</si>
  <si>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</si>
  <si>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</si>
  <si>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</si>
  <si>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</si>
  <si>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</si>
  <si>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</si>
  <si>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</si>
  <si>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</si>
  <si>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</si>
  <si>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</si>
  <si>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</si>
  <si>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</si>
  <si>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</si>
  <si>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</si>
  <si>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</si>
  <si>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</si>
  <si>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</si>
  <si>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</si>
  <si>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</si>
  <si>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</si>
  <si>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</si>
  <si>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</si>
  <si>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</si>
  <si>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</si>
  <si>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</si>
  <si>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</si>
  <si>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</si>
  <si>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</si>
  <si>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</si>
  <si>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</si>
  <si>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</si>
  <si>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</si>
  <si>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</si>
  <si>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</si>
  <si>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</si>
  <si>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</si>
  <si>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</si>
  <si>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</si>
  <si>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</si>
  <si>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</si>
  <si>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</si>
  <si>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</si>
  <si>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</si>
  <si>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</si>
  <si>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</si>
  <si>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</si>
  <si>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</si>
  <si>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</si>
  <si>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</si>
  <si>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</si>
  <si>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</si>
  <si>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</si>
  <si>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</si>
  <si>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</si>
  <si>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</si>
  <si>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</si>
  <si>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</si>
  <si>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</si>
  <si>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</si>
  <si>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</si>
  <si>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</si>
  <si>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</si>
  <si>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</si>
  <si>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</si>
  <si>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</si>
  <si>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</si>
  <si>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</si>
  <si>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</si>
  <si>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</si>
  <si>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</si>
  <si>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</si>
  <si>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</si>
  <si>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</si>
  <si>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</si>
  <si>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</si>
  <si>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</si>
  <si>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</si>
  <si>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</si>
  <si>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</si>
  <si>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</si>
  <si>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</si>
  <si>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</si>
  <si>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</si>
  <si>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</si>
  <si>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</si>
  <si>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</si>
  <si>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</si>
  <si>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</si>
  <si>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</si>
  <si>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</si>
  <si>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</si>
  <si>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</si>
  <si>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</si>
  <si>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</si>
  <si>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</si>
  <si>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</si>
  <si>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</si>
  <si>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</si>
  <si>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</si>
  <si>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</si>
  <si>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</si>
  <si>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</si>
  <si>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</si>
  <si>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</si>
  <si>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</si>
  <si>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</si>
  <si>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</si>
  <si>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</si>
  <si>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</si>
  <si>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</si>
  <si>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</si>
  <si>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</si>
  <si>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</si>
  <si>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</si>
  <si>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</si>
  <si>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</si>
  <si>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</si>
  <si>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</si>
  <si>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</si>
  <si>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</si>
  <si>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</si>
  <si>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</si>
  <si>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</si>
  <si>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</si>
  <si>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</si>
  <si>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</si>
  <si>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</si>
  <si>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</si>
  <si>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</si>
  <si>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</si>
  <si>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</si>
  <si>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</si>
  <si>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</si>
  <si>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</si>
  <si>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</si>
  <si>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</si>
  <si>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</si>
  <si>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</si>
  <si>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</si>
  <si>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</si>
  <si>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</si>
  <si>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</si>
  <si>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</si>
  <si>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</si>
  <si>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</si>
  <si>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</si>
  <si>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</si>
  <si>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</si>
  <si>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</si>
  <si>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</si>
  <si>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</si>
  <si>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</si>
  <si>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</si>
  <si>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</si>
  <si>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</si>
  <si>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</si>
  <si>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</si>
  <si>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</si>
  <si>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</si>
  <si>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</si>
  <si>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</si>
  <si>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</si>
  <si>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</si>
  <si>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</si>
  <si>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</si>
  <si>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</si>
  <si>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</si>
  <si>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</si>
  <si>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</si>
  <si>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</si>
  <si>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</si>
  <si>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</si>
  <si>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</si>
  <si>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</si>
  <si>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</si>
  <si>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</si>
  <si>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</si>
  <si>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</si>
  <si>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</si>
  <si>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</si>
  <si>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</si>
  <si>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</si>
  <si>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</si>
  <si>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</si>
  <si>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</si>
  <si>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</si>
  <si>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</si>
  <si>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</si>
  <si>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</si>
  <si>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</si>
  <si>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</si>
  <si>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</si>
  <si>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</si>
  <si>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</si>
  <si>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</si>
  <si>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</si>
  <si>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</si>
  <si>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</si>
  <si>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</si>
  <si>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</si>
  <si>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</si>
  <si>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</si>
  <si>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</si>
  <si>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</si>
  <si>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</si>
  <si>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</si>
  <si>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</si>
  <si>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</si>
  <si>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</si>
  <si>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</si>
  <si>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</si>
  <si>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</si>
  <si>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</si>
  <si>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</si>
  <si>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</si>
  <si>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</si>
  <si>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</si>
  <si>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</si>
  <si>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</si>
  <si>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</si>
  <si>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</si>
  <si>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</si>
  <si>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</si>
  <si>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</si>
  <si>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</si>
  <si>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</si>
  <si>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</si>
  <si>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</si>
  <si>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</si>
  <si>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</si>
  <si>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</si>
  <si>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</si>
  <si>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</si>
  <si>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</si>
  <si>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</si>
  <si>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</si>
  <si>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</si>
  <si>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</si>
  <si>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</si>
  <si>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</si>
  <si>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</si>
  <si>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</si>
  <si>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</si>
  <si>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</si>
  <si>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</si>
  <si>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</si>
  <si>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</si>
  <si>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</si>
  <si>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</si>
  <si>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</si>
  <si>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</si>
  <si>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</si>
  <si>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</si>
  <si>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</si>
  <si>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</si>
  <si>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</si>
  <si>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</si>
  <si>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</si>
  <si>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</si>
  <si>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</si>
  <si>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</si>
  <si>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</si>
  <si>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</si>
  <si>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</si>
  <si>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</si>
  <si>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</si>
  <si>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</si>
  <si>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</si>
  <si>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</si>
  <si>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</si>
  <si>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</si>
  <si>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</si>
  <si>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</si>
  <si>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</si>
  <si>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</si>
  <si>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</si>
  <si>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</si>
  <si>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</si>
  <si>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</si>
  <si>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</si>
  <si>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</si>
  <si>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</si>
  <si>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</si>
  <si>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</si>
  <si>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</si>
  <si>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</si>
  <si>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</si>
  <si>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</si>
  <si>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</si>
  <si>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</si>
  <si>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</si>
  <si>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</si>
  <si>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</si>
  <si>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</si>
  <si>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</si>
  <si>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</si>
  <si>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</si>
  <si>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</si>
  <si>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</si>
  <si>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</si>
  <si>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</si>
  <si>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</si>
  <si>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</si>
  <si>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</si>
  <si>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</si>
  <si>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</si>
  <si>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</si>
  <si>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</si>
  <si>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</si>
  <si>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</si>
  <si>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</si>
  <si>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</si>
  <si>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</si>
  <si>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</si>
  <si>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</si>
  <si>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</si>
  <si>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</si>
  <si>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</si>
  <si>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</si>
  <si>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</si>
  <si>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</si>
  <si>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</si>
  <si>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</si>
  <si>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</si>
  <si>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</si>
  <si>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</si>
  <si>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</si>
  <si>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</si>
  <si>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</si>
  <si>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</si>
  <si>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</si>
  <si>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</si>
  <si>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</si>
  <si>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</si>
  <si>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</si>
  <si>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</si>
  <si>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</si>
  <si>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</si>
  <si>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</si>
  <si>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</si>
  <si>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</si>
  <si>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</si>
  <si>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</si>
  <si>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</si>
  <si>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</si>
  <si>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</si>
  <si>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</si>
  <si>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</si>
  <si>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</si>
  <si>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</si>
  <si>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</si>
  <si>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</si>
  <si>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</si>
  <si>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</si>
  <si>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</si>
  <si>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</si>
  <si>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</si>
  <si>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</si>
  <si>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</si>
  <si>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</si>
  <si>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</si>
  <si>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</si>
  <si>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</si>
  <si>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</si>
  <si>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</si>
  <si>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</si>
  <si>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</si>
  <si>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</si>
  <si>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</si>
  <si>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</si>
  <si>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</si>
  <si>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</si>
  <si>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</si>
  <si>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</si>
  <si>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</si>
  <si>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</si>
  <si>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</si>
  <si>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</si>
  <si>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</si>
  <si>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</si>
  <si>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</si>
  <si>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</si>
  <si>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</si>
  <si>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</si>
  <si>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</si>
  <si>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</si>
  <si>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</si>
  <si>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</si>
  <si>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</si>
  <si>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</si>
  <si>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</si>
  <si>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</si>
  <si>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</si>
  <si>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</si>
  <si>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</si>
  <si>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</si>
  <si>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</si>
  <si>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</si>
  <si>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</si>
  <si>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</si>
  <si>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</si>
  <si>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</si>
  <si>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</si>
  <si>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</si>
  <si>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</si>
  <si>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</si>
  <si>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</si>
  <si>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</si>
  <si>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</si>
  <si>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</si>
  <si>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</si>
  <si>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</si>
  <si>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</si>
  <si>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</si>
  <si>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</si>
  <si>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</si>
  <si>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</si>
  <si>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</si>
  <si>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</si>
  <si>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</si>
  <si>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</si>
  <si>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</si>
  <si>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</si>
  <si>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</si>
  <si>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</si>
  <si>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</si>
  <si>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</si>
  <si>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</si>
  <si>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</si>
  <si>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</si>
  <si>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</si>
  <si>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</si>
  <si>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</si>
  <si>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</si>
  <si>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</si>
  <si>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</si>
  <si>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</si>
  <si>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</si>
  <si>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</si>
  <si>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</si>
  <si>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</si>
  <si>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</si>
  <si>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</si>
  <si>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</si>
  <si>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</si>
  <si>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</si>
  <si>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</si>
  <si>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</si>
  <si>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</si>
  <si>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</si>
  <si>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</si>
  <si>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</si>
  <si>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</si>
  <si>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</si>
  <si>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</si>
  <si>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</si>
  <si>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</si>
  <si>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</si>
  <si>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</si>
  <si>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</si>
  <si>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</si>
  <si>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</si>
  <si>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</si>
  <si>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</si>
  <si>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</si>
  <si>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</si>
  <si>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</si>
  <si>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</si>
  <si>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</si>
  <si>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</si>
  <si>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</si>
  <si>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</si>
  <si>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</si>
  <si>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</si>
  <si>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</si>
  <si>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</si>
  <si>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</si>
  <si>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</si>
  <si>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</si>
  <si>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</si>
  <si>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</si>
  <si>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</si>
  <si>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</si>
  <si>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</si>
  <si>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</si>
  <si>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</si>
  <si>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</si>
  <si>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</si>
  <si>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</si>
  <si>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</si>
  <si>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</si>
  <si>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</si>
  <si>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</si>
  <si>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</si>
  <si>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</si>
  <si>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</si>
  <si>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</si>
  <si>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</si>
  <si>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</si>
  <si>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</si>
  <si>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</si>
  <si>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</si>
  <si>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</si>
  <si>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</si>
  <si>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</si>
  <si>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</si>
  <si>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</si>
  <si>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</si>
  <si>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</si>
  <si>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</si>
  <si>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</si>
  <si>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</si>
  <si>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</si>
  <si>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</si>
  <si>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</si>
  <si>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</si>
  <si>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</si>
  <si>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</si>
  <si>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</si>
  <si>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</si>
  <si>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</si>
  <si>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</si>
  <si>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</si>
  <si>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</si>
  <si>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</si>
  <si>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</si>
  <si>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</si>
  <si>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</si>
  <si>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</si>
  <si>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</si>
  <si>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</si>
  <si>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</si>
  <si>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</si>
  <si>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</si>
  <si>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</si>
  <si>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</si>
  <si>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</si>
  <si>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</si>
  <si>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</si>
  <si>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</si>
  <si>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</si>
  <si>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</si>
  <si>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</si>
  <si>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</si>
  <si>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</si>
  <si>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</si>
  <si>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</si>
  <si>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</si>
  <si>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</si>
  <si>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</si>
  <si>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</si>
  <si>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</si>
  <si>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</si>
  <si>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</si>
  <si>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</si>
  <si>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</si>
  <si>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</si>
  <si>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</si>
  <si>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</si>
  <si>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</si>
  <si>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</si>
  <si>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</si>
  <si>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</si>
  <si>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</si>
  <si>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</si>
  <si>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</si>
  <si>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</si>
  <si>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</si>
  <si>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</si>
  <si>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</si>
  <si>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</si>
  <si>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</si>
  <si>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</si>
  <si>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</si>
  <si>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</si>
  <si>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</si>
  <si>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</si>
  <si>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</si>
  <si>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</si>
  <si>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</si>
  <si>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</si>
  <si>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</si>
  <si>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</si>
  <si>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</si>
  <si>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</si>
  <si>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</si>
  <si>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</si>
  <si>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</si>
  <si>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</si>
  <si>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</si>
  <si>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</si>
  <si>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</si>
  <si>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</si>
  <si>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</si>
  <si>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</si>
  <si>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</si>
  <si>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</si>
  <si>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</si>
  <si>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</si>
  <si>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</si>
  <si>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</si>
  <si>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</si>
  <si>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</si>
  <si>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</si>
  <si>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</si>
  <si>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</si>
  <si>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</si>
  <si>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</si>
  <si>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</si>
  <si>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</si>
  <si>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</si>
  <si>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</si>
  <si>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</si>
  <si>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</si>
  <si>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</si>
  <si>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</si>
  <si>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</si>
  <si>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</si>
  <si>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</si>
  <si>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</si>
  <si>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</si>
  <si>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</si>
  <si>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</si>
  <si>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</si>
  <si>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</si>
  <si>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</si>
  <si>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</si>
  <si>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</si>
  <si>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</si>
  <si>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</si>
  <si>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</si>
  <si>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</si>
  <si>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</si>
  <si>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</si>
  <si>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</si>
  <si>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</si>
  <si>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</si>
  <si>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</si>
  <si>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</si>
  <si>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</si>
  <si>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</si>
  <si>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</si>
  <si>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</si>
  <si>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</si>
  <si>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</si>
  <si>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</si>
  <si>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</si>
  <si>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</si>
  <si>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</si>
  <si>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</si>
  <si>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</si>
  <si>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</si>
  <si>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</si>
  <si>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</si>
  <si>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</si>
  <si>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</si>
  <si>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</si>
  <si>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</si>
  <si>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</si>
  <si>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</si>
  <si>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</si>
  <si>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</si>
  <si>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</si>
  <si>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</si>
  <si>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</si>
  <si>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</si>
  <si>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</si>
  <si>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</si>
  <si>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</si>
  <si>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</si>
  <si>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</si>
  <si>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</si>
  <si>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</si>
  <si>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</si>
  <si>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</si>
  <si>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</si>
  <si>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</si>
  <si>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</si>
  <si>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</si>
  <si>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</si>
  <si>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</si>
  <si>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</si>
  <si>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</si>
  <si>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</si>
  <si>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</si>
  <si>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</si>
  <si>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</si>
  <si>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</si>
  <si>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</si>
  <si>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</si>
  <si>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</si>
  <si>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</si>
  <si>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</si>
  <si>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</si>
  <si>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</si>
  <si>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</si>
  <si>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</si>
  <si>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</si>
  <si>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</si>
  <si>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</si>
  <si>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</si>
  <si>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</si>
  <si>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</si>
  <si>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</si>
  <si>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</si>
  <si>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</si>
  <si>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</si>
  <si>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</si>
  <si>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</si>
  <si>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</si>
  <si>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</si>
  <si>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</si>
  <si>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</si>
  <si>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</si>
  <si>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</si>
  <si>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</si>
  <si>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</si>
  <si>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</si>
  <si>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</si>
  <si>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</si>
  <si>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</si>
  <si>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</si>
  <si>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</si>
  <si>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</si>
  <si>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</si>
  <si>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</si>
  <si>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</si>
  <si>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</si>
  <si>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</si>
  <si>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</si>
  <si>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</si>
  <si>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</si>
  <si>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</si>
  <si>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</si>
  <si>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</si>
  <si>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</si>
  <si>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</si>
  <si>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</si>
  <si>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</si>
  <si>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</si>
  <si>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</si>
  <si>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</si>
  <si>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</si>
  <si>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</si>
  <si>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</si>
  <si>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</si>
  <si>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</si>
  <si>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</si>
  <si>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</si>
  <si>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</si>
  <si>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</si>
  <si>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</si>
  <si>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</si>
  <si>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</si>
  <si>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</si>
  <si>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</si>
  <si>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</si>
  <si>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</si>
  <si>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</si>
  <si>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</si>
  <si>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</si>
  <si>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</si>
  <si>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</si>
  <si>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</si>
  <si>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</si>
  <si>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</si>
  <si>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</si>
  <si>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</si>
  <si>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</si>
  <si>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</si>
  <si>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</si>
  <si>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</si>
  <si>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</si>
  <si>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</si>
  <si>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</si>
  <si>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</si>
  <si>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</si>
  <si>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</si>
  <si>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</si>
  <si>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</si>
  <si>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</si>
  <si>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</si>
  <si>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</si>
  <si>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</si>
  <si>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</si>
  <si>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</si>
  <si>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</si>
  <si>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</si>
  <si>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</si>
  <si>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</si>
  <si>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</si>
  <si>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</si>
  <si>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</si>
  <si>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</si>
  <si>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</si>
  <si>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</si>
  <si>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</si>
  <si>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</si>
  <si>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</si>
  <si>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</si>
  <si>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</si>
  <si>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</si>
  <si>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</si>
  <si>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</si>
  <si>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</si>
  <si>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</si>
  <si>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</si>
  <si>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</si>
  <si>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</si>
  <si>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</si>
  <si>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</si>
  <si>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</si>
  <si>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</si>
  <si>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</si>
  <si>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</si>
  <si>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</si>
  <si>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</si>
  <si>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</si>
  <si>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</si>
  <si>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</si>
  <si>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</si>
  <si>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</si>
  <si>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</si>
  <si>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</si>
  <si>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</si>
  <si>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</si>
  <si>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</si>
  <si>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</si>
  <si>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</si>
  <si>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</si>
  <si>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</si>
  <si>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</si>
  <si>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</si>
  <si>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</si>
  <si>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</si>
  <si>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</si>
  <si>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</si>
  <si>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</si>
  <si>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</si>
  <si>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</si>
  <si>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</si>
  <si>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</si>
  <si>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</si>
  <si>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</si>
  <si>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</si>
  <si>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</si>
  <si>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</si>
  <si>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</si>
  <si>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</si>
  <si>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</si>
  <si>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</si>
  <si>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</si>
  <si>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</si>
  <si>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</si>
  <si>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</si>
  <si>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</si>
  <si>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</si>
  <si>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</si>
  <si>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</si>
  <si>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</si>
  <si>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</si>
  <si>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</si>
  <si>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</si>
  <si>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</si>
  <si>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</si>
  <si>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</si>
  <si>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</si>
  <si>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</si>
  <si>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</si>
  <si>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</si>
  <si>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</si>
  <si>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</si>
  <si>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</si>
  <si>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</si>
  <si>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</si>
  <si>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</si>
  <si>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</si>
  <si>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</si>
  <si>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</si>
  <si>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</si>
  <si>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</si>
  <si>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</si>
  <si>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</si>
  <si>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</si>
  <si>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</si>
  <si>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</si>
  <si>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</si>
  <si>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</si>
  <si>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</si>
  <si>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</si>
  <si>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</si>
  <si>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</si>
  <si>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</si>
  <si>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</si>
  <si>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</si>
  <si>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</si>
  <si>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</si>
  <si>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</si>
  <si>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</si>
  <si>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</si>
  <si>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</si>
  <si>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</si>
  <si>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</si>
  <si>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</si>
  <si>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</si>
  <si>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</si>
  <si>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</si>
  <si>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</si>
  <si>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</si>
  <si>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</si>
  <si>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</si>
  <si>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</si>
  <si>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</si>
  <si>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</si>
  <si>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</si>
  <si>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</si>
  <si>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</si>
  <si>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</si>
  <si>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</si>
  <si>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</si>
  <si>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</si>
  <si>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</si>
  <si>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</si>
  <si>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</si>
  <si>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</si>
  <si>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</si>
  <si>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</si>
  <si>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</si>
  <si>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</si>
  <si>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</si>
  <si>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</si>
  <si>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</si>
  <si>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</si>
  <si>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</si>
  <si>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</si>
  <si>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</si>
  <si>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</si>
  <si>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</si>
  <si>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</si>
  <si>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</si>
  <si>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</si>
  <si>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</si>
  <si>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</si>
  <si>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</si>
  <si>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</si>
  <si>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</si>
  <si>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</si>
  <si>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</si>
  <si>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</si>
  <si>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</si>
  <si>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</si>
  <si>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</si>
  <si>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</si>
  <si>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</si>
  <si>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</si>
  <si>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</si>
  <si>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</si>
  <si>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</si>
  <si>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</si>
  <si>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</si>
  <si>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</si>
  <si>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</si>
  <si>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</si>
  <si>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</si>
  <si>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</si>
  <si>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</si>
  <si>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</si>
  <si>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</si>
  <si>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</si>
  <si>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</si>
  <si>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</si>
  <si>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</si>
  <si>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</si>
  <si>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</si>
  <si>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</si>
  <si>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</si>
  <si>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</si>
  <si>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</si>
  <si>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</si>
  <si>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</si>
  <si>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</si>
  <si>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</si>
  <si>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</si>
  <si>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</si>
  <si>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</si>
  <si>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</si>
  <si>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</si>
  <si>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</si>
  <si>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</si>
  <si>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</si>
  <si>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</si>
  <si>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</si>
  <si>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</si>
  <si>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</si>
  <si>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</si>
  <si>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</si>
  <si>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</si>
  <si>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</si>
  <si>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</si>
  <si>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</si>
  <si>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</si>
  <si>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</si>
  <si>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</si>
  <si>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</si>
  <si>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</si>
  <si>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</si>
  <si>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</si>
  <si>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</si>
  <si>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</si>
  <si>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</si>
  <si>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</si>
  <si>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</si>
  <si>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</si>
  <si>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</si>
  <si>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</si>
  <si>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</si>
  <si>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</si>
  <si>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</si>
  <si>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</si>
  <si>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</si>
  <si>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</si>
  <si>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</si>
  <si>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</si>
  <si>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</si>
  <si>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</si>
  <si>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</si>
  <si>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</si>
  <si>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</si>
  <si>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</si>
  <si>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</si>
  <si>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</si>
  <si>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</si>
  <si>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</si>
  <si>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</si>
  <si>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</si>
  <si>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</si>
  <si>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</si>
  <si>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</si>
  <si>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</si>
  <si>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</si>
  <si>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</si>
  <si>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</si>
  <si>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</si>
  <si>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</si>
  <si>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</si>
  <si>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</si>
  <si>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</si>
  <si>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</si>
  <si>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</si>
  <si>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</si>
  <si>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</si>
  <si>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</si>
  <si>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</si>
  <si>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</si>
  <si>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</si>
  <si>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</si>
  <si>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</si>
  <si>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</si>
  <si>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</si>
  <si>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</si>
  <si>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</si>
  <si>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</si>
  <si>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</si>
  <si>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</si>
  <si>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</si>
  <si>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</si>
  <si>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</si>
  <si>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</si>
  <si>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</si>
  <si>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</si>
  <si>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</si>
  <si>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</si>
  <si>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</si>
  <si>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</si>
  <si>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</si>
  <si>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</si>
  <si>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</si>
  <si>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</si>
  <si>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</si>
  <si>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</si>
  <si>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</si>
  <si>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</si>
  <si>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</si>
  <si>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</si>
  <si>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</si>
  <si>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</si>
  <si>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</si>
  <si>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</si>
  <si>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</si>
  <si>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</si>
  <si>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</si>
  <si>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</si>
  <si>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</si>
  <si>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</si>
  <si>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</si>
  <si>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</si>
  <si>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</si>
  <si>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</si>
  <si>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</si>
  <si>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</si>
  <si>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</si>
  <si>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</si>
  <si>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</si>
  <si>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</si>
  <si>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</si>
  <si>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</si>
  <si>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</si>
  <si>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</si>
  <si>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</si>
  <si>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</si>
  <si>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</si>
  <si>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</si>
  <si>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</si>
  <si>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</si>
  <si>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</si>
  <si>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</si>
  <si>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</si>
  <si>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</si>
  <si>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</si>
  <si>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</si>
  <si>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</si>
  <si>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</si>
  <si>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</si>
  <si>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</si>
  <si>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</si>
  <si>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</si>
  <si>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</si>
  <si>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</si>
  <si>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</si>
  <si>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</si>
  <si>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</si>
  <si>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</si>
  <si>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</si>
  <si>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</si>
  <si>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</si>
  <si>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</si>
  <si>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</si>
  <si>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</si>
  <si>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</si>
  <si>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</si>
  <si>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</si>
  <si>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</si>
  <si>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</si>
  <si>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</si>
  <si>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</si>
  <si>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</si>
  <si>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</si>
  <si>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</si>
  <si>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</si>
  <si>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</si>
  <si>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</si>
  <si>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</si>
  <si>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</si>
  <si>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</si>
  <si>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</si>
  <si>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</si>
  <si>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</si>
  <si>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</si>
  <si>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</si>
  <si>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</si>
  <si>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</si>
  <si>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</si>
  <si>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</si>
  <si>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</si>
  <si>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</si>
  <si>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</si>
  <si>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</si>
  <si>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</si>
  <si>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</si>
  <si>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</si>
  <si>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</si>
  <si>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</si>
  <si>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</si>
  <si>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</si>
  <si>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</si>
  <si>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</si>
  <si>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</si>
  <si>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</si>
  <si>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</si>
  <si>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</si>
  <si>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</si>
  <si>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</si>
  <si>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</si>
  <si>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</si>
  <si>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</si>
  <si>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</si>
  <si>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</si>
  <si>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</si>
  <si>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</si>
  <si>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</si>
  <si>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</si>
  <si>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</si>
  <si>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</si>
  <si>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</si>
  <si>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</si>
  <si>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</si>
  <si>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</si>
  <si>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</si>
  <si>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</si>
  <si>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</si>
  <si>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</si>
  <si>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</si>
  <si>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</si>
  <si>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</si>
  <si>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</si>
  <si>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</si>
  <si>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</si>
  <si>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</si>
  <si>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</si>
  <si>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</si>
  <si>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</si>
  <si>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</si>
  <si>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</si>
  <si>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</si>
  <si>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</si>
  <si>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</si>
  <si>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</si>
  <si>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</si>
  <si>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</si>
  <si>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</si>
  <si>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</si>
  <si>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</si>
  <si>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</si>
  <si>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</si>
  <si>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</si>
  <si>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</si>
  <si>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</si>
  <si>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</si>
  <si>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</si>
  <si>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</si>
  <si>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</si>
  <si>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</si>
  <si>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</si>
  <si>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</si>
  <si>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</si>
  <si>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</si>
  <si>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</si>
  <si>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</si>
  <si>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</si>
  <si>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</si>
  <si>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</si>
  <si>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</si>
  <si>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</si>
  <si>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</si>
  <si>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</si>
  <si>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</si>
  <si>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</si>
  <si>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</si>
  <si>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</si>
  <si>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</si>
  <si>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</si>
  <si>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</si>
  <si>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</si>
  <si>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</si>
  <si>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</si>
  <si>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</si>
  <si>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</si>
  <si>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</si>
  <si>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</si>
  <si>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</si>
  <si>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</si>
  <si>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</si>
  <si>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</si>
  <si>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</si>
  <si>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</si>
  <si>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</si>
  <si>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</si>
  <si>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</si>
  <si>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</si>
  <si>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</si>
  <si>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</si>
  <si>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</si>
  <si>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</si>
  <si>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</si>
  <si>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</si>
  <si>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</si>
  <si>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</si>
  <si>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</si>
  <si>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</si>
  <si>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</si>
  <si>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</si>
  <si>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</si>
  <si>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</si>
  <si>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</si>
  <si>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</si>
  <si>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</si>
  <si>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</si>
  <si>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</si>
  <si>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</si>
  <si>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</si>
  <si>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</si>
  <si>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</si>
  <si>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</si>
  <si>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</si>
  <si>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</si>
  <si>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</si>
  <si>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</si>
  <si>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</si>
  <si>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</si>
  <si>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</si>
  <si>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</si>
  <si>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</si>
  <si>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</si>
  <si>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</si>
  <si>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</si>
  <si>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</si>
  <si>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</si>
  <si>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</si>
  <si>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</si>
  <si>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</si>
  <si>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</si>
  <si>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</si>
  <si>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</si>
  <si>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</si>
  <si>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</si>
  <si>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</si>
  <si>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</si>
  <si>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</si>
  <si>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</si>
  <si>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</si>
  <si>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</si>
  <si>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</si>
  <si>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</si>
  <si>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</si>
  <si>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</si>
  <si>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</si>
  <si>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</si>
  <si>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</si>
  <si>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</si>
  <si>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</si>
  <si>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</si>
  <si>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</si>
  <si>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</si>
  <si>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</si>
  <si>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</si>
  <si>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</si>
  <si>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</si>
  <si>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</si>
  <si>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</si>
  <si>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</si>
  <si>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</si>
  <si>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</si>
  <si>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</si>
  <si>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</si>
  <si>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</si>
  <si>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</si>
  <si>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</si>
  <si>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</si>
  <si>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</si>
  <si>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</si>
  <si>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</si>
  <si>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</si>
  <si>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</si>
  <si>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</si>
  <si>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</si>
  <si>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</si>
  <si>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</si>
  <si>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</si>
  <si>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</si>
  <si>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</si>
  <si>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</si>
  <si>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</si>
  <si>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</si>
  <si>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</si>
  <si>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</si>
  <si>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</si>
  <si>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</si>
  <si>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</si>
  <si>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</si>
  <si>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</si>
  <si>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</si>
  <si>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</si>
  <si>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</si>
  <si>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</si>
  <si>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</si>
  <si>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</si>
  <si>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</si>
  <si>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</si>
  <si>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</si>
  <si>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</si>
  <si>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</si>
  <si>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</si>
  <si>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</si>
  <si>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</si>
  <si>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</si>
  <si>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</si>
  <si>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</si>
  <si>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</si>
  <si>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</si>
  <si>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</si>
  <si>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</si>
  <si>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</si>
  <si>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</si>
  <si>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</si>
  <si>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</si>
  <si>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</si>
  <si>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</si>
  <si>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</si>
  <si>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</si>
  <si>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</si>
  <si>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</si>
  <si>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</si>
  <si>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</si>
  <si>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</si>
  <si>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</si>
  <si>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</si>
  <si>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</si>
  <si>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</si>
  <si>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</si>
  <si>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</si>
  <si>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</si>
  <si>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</si>
  <si>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</si>
  <si>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</si>
  <si>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</si>
  <si>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</si>
  <si>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</si>
  <si>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</si>
  <si>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</si>
  <si>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</si>
  <si>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</si>
  <si>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</si>
  <si>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</si>
  <si>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</si>
  <si>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</si>
  <si>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</si>
  <si>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</si>
  <si>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</si>
  <si>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</si>
  <si>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</si>
  <si>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</si>
  <si>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</si>
  <si>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</si>
  <si>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</si>
  <si>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</si>
  <si>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</si>
  <si>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</si>
  <si>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</si>
  <si>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</si>
  <si>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</si>
  <si>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</si>
  <si>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</si>
  <si>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</si>
  <si>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</si>
  <si>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</si>
  <si>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</si>
  <si>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</si>
  <si>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</si>
  <si>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</si>
  <si>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</si>
  <si>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</si>
  <si>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</si>
  <si>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</si>
  <si>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</si>
  <si>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</si>
  <si>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</si>
  <si>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</si>
  <si>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</si>
  <si>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</si>
  <si>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</si>
  <si>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</si>
  <si>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</si>
  <si>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</si>
  <si>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</si>
  <si>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</si>
  <si>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</si>
  <si>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</si>
  <si>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</si>
  <si>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</si>
  <si>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</si>
  <si>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</si>
  <si>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</si>
  <si>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</si>
  <si>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</si>
  <si>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</si>
  <si>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</si>
  <si>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</si>
  <si>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</si>
  <si>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</si>
  <si>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</si>
  <si>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</si>
  <si>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</si>
  <si>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</si>
  <si>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</si>
  <si>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</si>
  <si>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</si>
  <si>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</si>
  <si>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</si>
  <si>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</si>
  <si>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</si>
  <si>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</si>
  <si>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</si>
  <si>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</si>
  <si>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</si>
  <si>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</si>
  <si>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</si>
  <si>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</si>
  <si>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</si>
  <si>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</si>
  <si>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</si>
  <si>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</si>
  <si>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</si>
  <si>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</si>
  <si>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</si>
  <si>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</si>
  <si>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</si>
  <si>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</si>
  <si>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</si>
  <si>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</si>
  <si>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</si>
  <si>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</si>
  <si>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</si>
  <si>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</si>
  <si>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</si>
  <si>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</si>
  <si>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</si>
  <si>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</si>
  <si>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</si>
  <si>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</si>
  <si>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</si>
  <si>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</si>
  <si>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</si>
  <si>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</si>
  <si>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</si>
  <si>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</si>
  <si>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</si>
  <si>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</si>
  <si>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</si>
  <si>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</si>
  <si>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</si>
  <si>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</si>
  <si>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</si>
  <si>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</si>
  <si>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</si>
  <si>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</si>
  <si>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</si>
  <si>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</si>
  <si>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</si>
  <si>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</si>
  <si>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</si>
  <si>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</si>
  <si>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</si>
  <si>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</si>
  <si>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</si>
  <si>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</si>
  <si>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</si>
  <si>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</si>
  <si>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</si>
  <si>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</si>
  <si>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</si>
  <si>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</si>
  <si>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</si>
  <si>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</si>
  <si>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</si>
  <si>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</si>
  <si>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</si>
  <si>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</si>
  <si>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</si>
  <si>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</si>
  <si>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</si>
  <si>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</si>
  <si>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</si>
  <si>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</si>
  <si>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</si>
  <si>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</si>
  <si>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</si>
  <si>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</si>
  <si>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</si>
  <si>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</si>
  <si>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</si>
  <si>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</si>
  <si>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</si>
  <si>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</si>
  <si>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</si>
  <si>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</si>
  <si>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</si>
  <si>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</si>
  <si>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</si>
  <si>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</si>
  <si>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</si>
  <si>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</si>
  <si>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</si>
  <si>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</si>
  <si>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</si>
  <si>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</si>
  <si>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</si>
  <si>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</si>
  <si>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</si>
  <si>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</si>
  <si>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</si>
  <si>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</si>
  <si>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</si>
  <si>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</si>
  <si>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</si>
  <si>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</si>
  <si>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</si>
  <si>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</si>
  <si>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</si>
  <si>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</si>
  <si>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</si>
  <si>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</si>
  <si>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</si>
  <si>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</si>
  <si>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</si>
  <si>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</si>
  <si>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</si>
  <si>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</si>
  <si>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</si>
  <si>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</si>
  <si>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</si>
  <si>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</si>
  <si>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</si>
  <si>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</si>
  <si>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</si>
  <si>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</si>
  <si>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</si>
  <si>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</si>
  <si>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</si>
  <si>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</si>
  <si>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</si>
  <si>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</si>
  <si>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</si>
  <si>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</si>
  <si>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</si>
  <si>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</si>
  <si>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</si>
  <si>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</si>
  <si>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</si>
  <si>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</si>
  <si>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</si>
  <si>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</si>
  <si>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</si>
  <si>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</si>
  <si>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</si>
  <si>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</si>
  <si>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</si>
  <si>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</si>
  <si>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</si>
  <si>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</si>
  <si>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</si>
  <si>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</si>
  <si>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</si>
  <si>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</si>
  <si>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</si>
  <si>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</si>
  <si>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</si>
  <si>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</si>
  <si>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</si>
  <si>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</si>
  <si>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</si>
  <si>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</si>
  <si>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</si>
  <si>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</si>
  <si>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</si>
  <si>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</si>
  <si>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</si>
  <si>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</si>
  <si>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</si>
  <si>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</si>
  <si>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</si>
  <si>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</si>
  <si>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</si>
  <si>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</si>
  <si>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</si>
  <si>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</si>
  <si>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</si>
  <si>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</si>
  <si>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</si>
  <si>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</si>
  <si>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</si>
  <si>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</si>
  <si>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</si>
  <si>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</si>
  <si>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</si>
  <si>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</si>
  <si>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</si>
  <si>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</si>
  <si>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</si>
  <si>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</si>
  <si>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</si>
  <si>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</si>
  <si>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</si>
  <si>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</si>
  <si>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</si>
  <si>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</si>
  <si>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</si>
  <si>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</si>
  <si>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</si>
  <si>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</si>
  <si>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</si>
  <si>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</si>
  <si>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</si>
  <si>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</si>
  <si>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</si>
  <si>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</si>
  <si>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</si>
  <si>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</si>
  <si>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</si>
  <si>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</si>
  <si>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</si>
  <si>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</si>
  <si>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</si>
  <si>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</si>
  <si>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</si>
  <si>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</si>
  <si>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</si>
  <si>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</si>
  <si>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</si>
  <si>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</si>
  <si>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</si>
  <si>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</si>
  <si>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</si>
  <si>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</si>
  <si>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</si>
  <si>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</si>
  <si>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</si>
  <si>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</si>
  <si>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</si>
  <si>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</si>
  <si>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</si>
  <si>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</si>
  <si>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</si>
  <si>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</si>
  <si>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</si>
  <si>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</si>
  <si>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</si>
  <si>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</si>
  <si>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</si>
  <si>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</si>
  <si>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</si>
  <si>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</si>
  <si>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</si>
  <si>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</si>
  <si>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</si>
  <si>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</si>
  <si>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</si>
  <si>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</si>
  <si>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</si>
  <si>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</si>
  <si>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</si>
  <si>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</si>
  <si>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</si>
  <si>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</si>
  <si>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</si>
  <si>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</si>
  <si>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</si>
  <si>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</si>
  <si>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</si>
  <si>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</si>
  <si>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</si>
  <si>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</si>
  <si>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</si>
  <si>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</si>
  <si>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</si>
  <si>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</si>
  <si>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</si>
  <si>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</si>
  <si>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</si>
  <si>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</si>
  <si>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</si>
  <si>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</si>
  <si>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</si>
  <si>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</si>
  <si>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</si>
  <si>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</si>
  <si>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</si>
  <si>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</si>
  <si>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</si>
  <si>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</si>
  <si>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</si>
  <si>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</si>
  <si>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</si>
  <si>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</si>
  <si>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</si>
  <si>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</si>
  <si>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</si>
  <si>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</si>
  <si>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</si>
  <si>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</si>
  <si>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</si>
  <si>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</si>
  <si>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</si>
  <si>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</si>
  <si>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</si>
  <si>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</si>
  <si>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</si>
  <si>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</si>
  <si>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</si>
  <si>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</si>
  <si>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</si>
  <si>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</si>
  <si>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</si>
  <si>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</si>
  <si>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</si>
  <si>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</si>
  <si>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</si>
  <si>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</si>
  <si>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</si>
  <si>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</si>
  <si>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</si>
  <si>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</si>
  <si>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</si>
  <si>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</si>
  <si>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</si>
  <si>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</si>
  <si>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</si>
  <si>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</si>
  <si>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</si>
  <si>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</si>
  <si>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</si>
  <si>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</si>
  <si>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</si>
  <si>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</si>
  <si>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</si>
  <si>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</si>
  <si>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</si>
  <si>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</si>
  <si>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</si>
  <si>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</si>
  <si>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</si>
  <si>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</si>
  <si>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</si>
  <si>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</si>
  <si>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</si>
  <si>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</si>
  <si>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</si>
  <si>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</si>
  <si>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</si>
  <si>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</si>
  <si>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</si>
  <si>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</si>
  <si>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</si>
  <si>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</si>
  <si>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</si>
  <si>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</si>
  <si>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</si>
  <si>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</si>
  <si>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</si>
  <si>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</si>
  <si>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</si>
  <si>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</si>
  <si>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</si>
  <si>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</si>
  <si>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</si>
  <si>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</si>
  <si>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</si>
  <si>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</si>
  <si>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</si>
  <si>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</si>
  <si>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</si>
  <si>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</si>
  <si>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</si>
  <si>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</si>
  <si>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</si>
  <si>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</si>
  <si>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</si>
  <si>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</si>
  <si>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</si>
  <si>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</si>
  <si>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</si>
  <si>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</si>
  <si>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</si>
  <si>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</si>
  <si>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</si>
  <si>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</si>
  <si>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</si>
  <si>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</si>
  <si>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</si>
  <si>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</si>
  <si>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</si>
  <si>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</si>
  <si>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</si>
  <si>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</si>
  <si>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</si>
  <si>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</si>
  <si>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</si>
  <si>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</si>
  <si>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</si>
  <si>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</si>
  <si>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</si>
  <si>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</si>
  <si>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</si>
  <si>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</si>
  <si>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</si>
  <si>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</si>
  <si>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</si>
  <si>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</si>
  <si>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</si>
  <si>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</si>
  <si>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</si>
  <si>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</si>
  <si>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</si>
  <si>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</si>
  <si>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</si>
  <si>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</si>
  <si>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</si>
  <si>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</si>
  <si>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</si>
  <si>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</si>
  <si>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</si>
  <si>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</si>
  <si>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</si>
  <si>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</si>
  <si>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</si>
  <si>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</si>
  <si>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</si>
  <si>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</si>
  <si>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</si>
  <si>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</si>
  <si>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</si>
  <si>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</si>
  <si>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</si>
  <si>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</si>
  <si>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</si>
  <si>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</si>
  <si>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</si>
  <si>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</si>
  <si>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</si>
  <si>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</si>
  <si>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</si>
  <si>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</si>
  <si>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</si>
  <si>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</si>
  <si>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</si>
  <si>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</si>
  <si>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</si>
  <si>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</si>
  <si>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</si>
  <si>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</si>
  <si>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</si>
  <si>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</si>
  <si>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</si>
  <si>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</si>
  <si>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</si>
  <si>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</si>
  <si>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</si>
  <si>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</si>
  <si>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</si>
  <si>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</si>
  <si>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</si>
  <si>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</si>
  <si>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</si>
  <si>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</si>
  <si>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</si>
  <si>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</si>
  <si>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</si>
  <si>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</si>
  <si>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</si>
  <si>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</si>
  <si>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</si>
  <si>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</si>
  <si>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</si>
  <si>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</si>
  <si>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</si>
  <si>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</si>
  <si>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</si>
  <si>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</si>
  <si>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</si>
  <si>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</si>
  <si>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</si>
  <si>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</si>
  <si>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</si>
  <si>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</si>
  <si>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</si>
  <si>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</si>
  <si>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</si>
  <si>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</si>
  <si>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</si>
  <si>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</si>
  <si>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</si>
  <si>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</si>
  <si>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</si>
  <si>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</si>
  <si>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</si>
  <si>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</si>
  <si>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</si>
  <si>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</si>
  <si>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</si>
  <si>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</si>
  <si>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</si>
  <si>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</si>
  <si>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</si>
  <si>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</si>
  <si>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</si>
  <si>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</si>
  <si>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</si>
  <si>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</si>
  <si>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</si>
  <si>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</si>
  <si>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</si>
  <si>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</si>
  <si>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</si>
  <si>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</si>
  <si>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</si>
  <si>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</si>
  <si>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</si>
  <si>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</si>
  <si>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</si>
  <si>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</si>
  <si>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</si>
  <si>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</si>
  <si>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</si>
  <si>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</si>
  <si>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</si>
  <si>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</si>
  <si>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</si>
  <si>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</si>
  <si>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</si>
  <si>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</si>
  <si>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</si>
  <si>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</si>
  <si>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</si>
  <si>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</si>
  <si>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</si>
  <si>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</si>
  <si>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</si>
  <si>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</si>
  <si>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</si>
  <si>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</si>
  <si>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</si>
  <si>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</si>
  <si>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</si>
  <si>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</si>
  <si>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</si>
  <si>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</si>
  <si>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</si>
  <si>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</si>
  <si>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</si>
  <si>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</si>
  <si>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</si>
  <si>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</si>
  <si>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</si>
  <si>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</si>
  <si>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</si>
  <si>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</si>
  <si>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</si>
  <si>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</si>
  <si>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</si>
  <si>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</si>
  <si>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</si>
  <si>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</si>
  <si>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</si>
  <si>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</si>
  <si>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</si>
  <si>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</si>
  <si>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</si>
  <si>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</si>
  <si>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</si>
  <si>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</si>
  <si>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</si>
  <si>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</si>
  <si>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</si>
  <si>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</si>
  <si>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</si>
  <si>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</si>
  <si>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</si>
  <si>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</si>
  <si>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</si>
  <si>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</si>
  <si>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</si>
  <si>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</si>
  <si>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</si>
  <si>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</si>
  <si>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</si>
  <si>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</si>
  <si>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</si>
  <si>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</si>
  <si>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</si>
  <si>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</si>
  <si>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</si>
  <si>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</si>
  <si>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</si>
  <si>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</si>
  <si>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</si>
  <si>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</si>
  <si>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</si>
  <si>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</si>
  <si>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</si>
  <si>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</si>
  <si>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</si>
  <si>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</si>
  <si>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</si>
  <si>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</si>
  <si>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</si>
  <si>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</si>
  <si>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</si>
  <si>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</si>
  <si>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</si>
  <si>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</si>
  <si>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</si>
  <si>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</si>
  <si>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</si>
  <si>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</si>
  <si>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</si>
  <si>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</si>
  <si>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</si>
  <si>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</si>
  <si>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</si>
  <si>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</si>
  <si>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</si>
  <si>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</si>
  <si>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</si>
  <si>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</si>
  <si>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</si>
  <si>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</si>
  <si>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</si>
  <si>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</si>
  <si>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</si>
  <si>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</si>
  <si>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</si>
  <si>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</si>
  <si>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</si>
  <si>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</si>
  <si>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</si>
  <si>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</si>
  <si>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</si>
  <si>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</si>
  <si>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</si>
  <si>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</si>
  <si>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</si>
  <si>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</si>
  <si>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</si>
  <si>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</si>
  <si>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</si>
  <si>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</si>
  <si>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</si>
  <si>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</si>
  <si>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</si>
  <si>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</si>
  <si>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</si>
  <si>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</si>
  <si>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</si>
  <si>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</si>
  <si>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</si>
  <si>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</si>
  <si>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</si>
  <si>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</si>
  <si>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</si>
  <si>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</si>
  <si>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</si>
  <si>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</si>
  <si>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</si>
  <si>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</si>
  <si>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</si>
  <si>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</si>
  <si>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</si>
  <si>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</si>
  <si>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</si>
  <si>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</si>
  <si>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</si>
  <si>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</si>
  <si>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</si>
  <si>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</si>
  <si>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</si>
  <si>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</si>
  <si>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</si>
  <si>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</si>
  <si>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</si>
  <si>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</si>
  <si>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</si>
  <si>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</si>
  <si>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</si>
  <si>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</si>
  <si>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</si>
  <si>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</si>
  <si>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</si>
  <si>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</si>
  <si>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</si>
  <si>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</si>
  <si>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</si>
  <si>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</si>
  <si>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</si>
  <si>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</si>
  <si>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</si>
  <si>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</si>
  <si>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</si>
  <si>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</si>
  <si>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</si>
  <si>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</si>
  <si>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</si>
  <si>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</si>
  <si>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</si>
  <si>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</si>
  <si>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</si>
  <si>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</si>
  <si>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</si>
  <si>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</si>
  <si>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</si>
  <si>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</si>
  <si>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</si>
  <si>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</si>
  <si>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</si>
  <si>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</si>
  <si>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</si>
  <si>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</si>
  <si>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</si>
  <si>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</si>
  <si>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</si>
  <si>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</si>
  <si>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</si>
  <si>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</si>
  <si>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</si>
  <si>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</si>
  <si>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</si>
  <si>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</si>
  <si>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</si>
  <si>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</si>
  <si>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</si>
  <si>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</si>
  <si>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</si>
  <si>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</si>
  <si>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</si>
  <si>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</si>
  <si>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</si>
  <si>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</si>
  <si>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</si>
  <si>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</si>
  <si>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</si>
  <si>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</si>
  <si>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</si>
  <si>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</si>
  <si>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</si>
  <si>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</si>
  <si>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</si>
  <si>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</si>
  <si>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</si>
  <si>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</si>
  <si>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</si>
  <si>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</si>
  <si>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</si>
  <si>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</si>
  <si>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</si>
  <si>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</si>
  <si>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</si>
  <si>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</si>
  <si>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</si>
  <si>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</si>
  <si>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</si>
  <si>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</si>
  <si>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</si>
  <si>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</si>
  <si>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</si>
  <si>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</si>
  <si>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</si>
  <si>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</si>
  <si>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</si>
  <si>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</si>
  <si>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</si>
  <si>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</si>
  <si>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</si>
  <si>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</si>
  <si>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</si>
  <si>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</si>
  <si>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</si>
  <si>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</si>
  <si>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</si>
  <si>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</si>
  <si>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</si>
  <si>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</si>
  <si>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</si>
  <si>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</si>
  <si>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</si>
  <si>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</si>
  <si>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</si>
  <si>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</si>
  <si>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</si>
  <si>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</si>
  <si>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</si>
  <si>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</si>
  <si>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</si>
  <si>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</si>
  <si>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</si>
  <si>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</si>
  <si>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</si>
  <si>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</si>
  <si>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</si>
  <si>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</si>
  <si>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</si>
  <si>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</si>
  <si>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</si>
  <si>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</si>
  <si>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</si>
  <si>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</si>
  <si>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</si>
  <si>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</si>
  <si>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</si>
  <si>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</si>
  <si>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</si>
  <si>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</si>
  <si>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</si>
  <si>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</si>
  <si>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</si>
  <si>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</si>
  <si>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</si>
  <si>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</si>
  <si>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</si>
  <si>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</si>
  <si>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</si>
  <si>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</si>
  <si>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</si>
  <si>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</si>
  <si>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</si>
  <si>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</si>
  <si>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</si>
  <si>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</si>
  <si>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</si>
  <si>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</si>
  <si>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</si>
  <si>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</si>
  <si>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</si>
  <si>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</si>
  <si>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</si>
  <si>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</si>
  <si>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</si>
  <si>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</si>
  <si>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</si>
  <si>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</si>
  <si>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</si>
  <si>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</si>
  <si>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</si>
  <si>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</si>
  <si>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</si>
  <si>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</si>
  <si>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</si>
  <si>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</si>
  <si>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</si>
  <si>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</si>
  <si>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</si>
  <si>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</si>
  <si>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</si>
  <si>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</si>
  <si>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</si>
  <si>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</si>
  <si>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</si>
  <si>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</si>
  <si>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</si>
  <si>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</si>
  <si>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</si>
  <si>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</si>
  <si>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</si>
  <si>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</si>
  <si>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</si>
  <si>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</si>
  <si>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</si>
  <si>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</si>
  <si>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</si>
  <si>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</si>
  <si>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</si>
  <si>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</si>
  <si>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</si>
  <si>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</si>
  <si>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</si>
  <si>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</si>
  <si>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</si>
  <si>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</si>
  <si>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</si>
  <si>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</si>
  <si>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</si>
  <si>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</si>
  <si>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</si>
  <si>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</si>
  <si>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</si>
  <si>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</si>
  <si>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</si>
  <si>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</si>
  <si>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</si>
  <si>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</si>
  <si>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</si>
  <si>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</si>
  <si>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</si>
  <si>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</si>
  <si>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</si>
  <si>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</si>
  <si>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</si>
  <si>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</si>
  <si>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</si>
  <si>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</si>
  <si>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</si>
  <si>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</si>
  <si>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</si>
  <si>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</si>
  <si>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</si>
  <si>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</si>
  <si>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</si>
  <si>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</si>
  <si>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</si>
  <si>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</si>
  <si>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</si>
  <si>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</si>
  <si>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</si>
  <si>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</si>
  <si>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</si>
  <si>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</si>
  <si>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</si>
  <si>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</si>
  <si>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</si>
  <si>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</si>
  <si>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</si>
  <si>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</si>
  <si>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</si>
  <si>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</si>
  <si>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</si>
  <si>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</si>
  <si>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</si>
  <si>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</si>
  <si>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</si>
  <si>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</si>
  <si>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</si>
  <si>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</si>
  <si>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</si>
  <si>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</si>
  <si>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</si>
  <si>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</si>
  <si>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</si>
  <si>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</si>
  <si>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</si>
  <si>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</si>
  <si>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</si>
  <si>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</si>
  <si>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</si>
  <si>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</si>
  <si>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</si>
  <si>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</si>
  <si>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</si>
  <si>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</si>
  <si>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</si>
  <si>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</si>
  <si>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</si>
  <si>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</si>
  <si>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</si>
  <si>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</si>
  <si>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</si>
  <si>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</si>
  <si>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</si>
  <si>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</si>
  <si>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</si>
  <si>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</si>
  <si>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</si>
  <si>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</si>
  <si>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</si>
  <si>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</si>
  <si>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</si>
  <si>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</si>
  <si>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</si>
  <si>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</si>
  <si>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</si>
  <si>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</si>
  <si>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</si>
  <si>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</si>
  <si>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</si>
  <si>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</si>
  <si>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</si>
  <si>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</si>
  <si>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</si>
  <si>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</si>
  <si>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</si>
  <si>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</si>
  <si>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</si>
  <si>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</si>
  <si>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</si>
  <si>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</si>
  <si>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</si>
  <si>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</si>
  <si>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</si>
  <si>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</si>
  <si>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</si>
  <si>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</si>
  <si>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</si>
  <si>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</si>
  <si>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</si>
  <si>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</si>
  <si>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</si>
  <si>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</si>
  <si>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</si>
  <si>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</si>
  <si>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</si>
  <si>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</si>
  <si>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</si>
  <si>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</si>
  <si>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</si>
  <si>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</si>
  <si>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</si>
  <si>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</si>
  <si>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</si>
  <si>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</si>
  <si>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</si>
  <si>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</si>
  <si>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</si>
  <si>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</si>
  <si>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</si>
  <si>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</si>
  <si>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</si>
  <si>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</si>
  <si>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</si>
  <si>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</si>
  <si>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</si>
  <si>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</si>
  <si>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</si>
  <si>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</si>
  <si>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</si>
  <si>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</si>
  <si>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</si>
  <si>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</si>
  <si>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</si>
  <si>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</si>
  <si>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</si>
  <si>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</si>
  <si>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</si>
  <si>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</si>
  <si>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</si>
  <si>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</si>
  <si>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</si>
  <si>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</si>
  <si>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</si>
  <si>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</si>
  <si>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</si>
  <si>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</si>
  <si>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</si>
  <si>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</si>
  <si>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</si>
  <si>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</si>
  <si>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</si>
  <si>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</si>
  <si>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</si>
  <si>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</si>
  <si>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</si>
  <si>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</si>
  <si>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</si>
  <si>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</si>
  <si>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</si>
  <si>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</si>
  <si>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</si>
  <si>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</si>
  <si>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</si>
  <si>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</si>
  <si>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</si>
  <si>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</si>
  <si>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</si>
  <si>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</si>
  <si>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</si>
  <si>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</si>
  <si>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</si>
  <si>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</si>
  <si>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</si>
  <si>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</si>
  <si>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</si>
  <si>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</si>
  <si>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</si>
  <si>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</si>
  <si>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</si>
  <si>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</si>
  <si>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</si>
  <si>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</si>
  <si>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</si>
  <si>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</si>
  <si>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</si>
  <si>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</si>
  <si>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</si>
  <si>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</si>
  <si>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</si>
  <si>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</si>
  <si>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</si>
  <si>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</si>
  <si>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</si>
  <si>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</si>
  <si>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</si>
  <si>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</si>
  <si>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</si>
  <si>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</si>
  <si>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</si>
  <si>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</si>
  <si>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</si>
  <si>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</si>
  <si>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</si>
  <si>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</si>
  <si>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</si>
  <si>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</si>
  <si>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</si>
  <si>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</si>
  <si>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</si>
  <si>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</si>
  <si>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</si>
  <si>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</si>
  <si>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</si>
  <si>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</si>
  <si>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</si>
  <si>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</si>
  <si>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</si>
  <si>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</si>
  <si>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</si>
  <si>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</si>
  <si>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</si>
  <si>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</si>
  <si>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</si>
  <si>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</si>
  <si>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</si>
  <si>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</si>
  <si>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</si>
  <si>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</si>
  <si>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</si>
  <si>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</si>
  <si>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</si>
  <si>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</si>
  <si>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</si>
  <si>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</si>
  <si>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</si>
  <si>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</si>
  <si>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</si>
  <si>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</si>
  <si>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</si>
  <si>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</si>
  <si>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</si>
  <si>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</si>
  <si>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</si>
  <si>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</si>
  <si>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</si>
  <si>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</si>
  <si>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</si>
  <si>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</si>
  <si>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</si>
  <si>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</si>
  <si>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</si>
  <si>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</si>
  <si>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</si>
  <si>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</si>
  <si>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</si>
  <si>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</si>
  <si>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</si>
  <si>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</si>
  <si>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</si>
  <si>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</si>
  <si>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</si>
  <si>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</si>
  <si>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</si>
  <si>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</si>
  <si>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</si>
  <si>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</si>
  <si>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</si>
  <si>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</si>
  <si>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</si>
  <si>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</si>
  <si>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</si>
  <si>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</si>
  <si>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</si>
  <si>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</si>
  <si>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</si>
  <si>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</si>
  <si>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</si>
  <si>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</si>
  <si>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</si>
  <si>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</si>
  <si>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</si>
  <si>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</si>
  <si>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</si>
  <si>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</si>
  <si>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</si>
  <si>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</si>
  <si>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</si>
  <si>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</si>
  <si>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</si>
  <si>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</si>
  <si>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</si>
  <si>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</si>
  <si>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</si>
  <si>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</si>
  <si>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</si>
  <si>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</si>
  <si>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</si>
  <si>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</si>
  <si>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</si>
  <si>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</si>
  <si>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</si>
  <si>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</si>
  <si>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</si>
  <si>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</si>
  <si>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</si>
  <si>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</si>
  <si>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</si>
  <si>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</si>
  <si>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</si>
  <si>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</si>
  <si>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</si>
  <si>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</si>
  <si>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</si>
  <si>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</si>
  <si>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</si>
  <si>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</si>
  <si>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</si>
  <si>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</si>
  <si>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</si>
  <si>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</si>
  <si>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</si>
  <si>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</si>
  <si>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</si>
  <si>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</si>
  <si>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</si>
  <si>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</si>
  <si>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</si>
  <si>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</si>
  <si>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</si>
  <si>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</si>
  <si>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</si>
  <si>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</si>
  <si>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</si>
  <si>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</si>
  <si>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</si>
  <si>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</si>
  <si>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</si>
  <si>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</si>
  <si>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</si>
  <si>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</si>
  <si>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</si>
  <si>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</si>
  <si>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</si>
  <si>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</si>
  <si>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</si>
  <si>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</si>
  <si>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</si>
  <si>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</si>
  <si>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</si>
  <si>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</si>
  <si>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</si>
  <si>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</si>
  <si>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</si>
  <si>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</si>
  <si>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</si>
  <si>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</si>
  <si>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</si>
  <si>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</si>
  <si>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</si>
  <si>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</si>
  <si>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</si>
  <si>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</si>
  <si>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</si>
  <si>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</si>
  <si>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</si>
  <si>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</si>
  <si>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</si>
  <si>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</si>
  <si>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</si>
  <si>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</si>
  <si>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</si>
  <si>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</si>
  <si>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</si>
  <si>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</si>
  <si>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</si>
  <si>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</si>
  <si>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</si>
  <si>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</si>
  <si>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</si>
  <si>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</si>
  <si>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</si>
  <si>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</si>
  <si>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</si>
  <si>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</si>
  <si>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</si>
  <si>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</si>
  <si>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</si>
  <si>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</si>
  <si>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</si>
  <si>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</si>
  <si>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</si>
  <si>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</si>
  <si>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</si>
  <si>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</si>
  <si>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</si>
  <si>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</si>
  <si>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</si>
  <si>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</si>
  <si>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</si>
  <si>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</si>
  <si>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</si>
  <si>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</si>
  <si>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</si>
  <si>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</si>
  <si>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</si>
  <si>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</si>
  <si>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</si>
  <si>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</si>
  <si>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</si>
  <si>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</si>
  <si>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</si>
  <si>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</si>
  <si>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</si>
  <si>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</si>
  <si>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</si>
  <si>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</si>
  <si>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</si>
  <si>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</si>
  <si>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</si>
  <si>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</si>
  <si>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</si>
  <si>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</si>
  <si>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</si>
  <si>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</si>
  <si>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</si>
  <si>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</si>
  <si>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</si>
  <si>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</si>
  <si>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</si>
  <si>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</si>
  <si>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</si>
  <si>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</si>
  <si>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</si>
  <si>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</si>
  <si>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</si>
  <si>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</si>
  <si>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</si>
  <si>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</si>
  <si>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</si>
  <si>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</si>
  <si>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</si>
  <si>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</si>
  <si>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</si>
  <si>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</si>
  <si>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</si>
  <si>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</si>
  <si>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</si>
  <si>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</si>
  <si>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</si>
  <si>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</si>
  <si>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</si>
  <si>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</si>
  <si>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</si>
  <si>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</si>
  <si>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</si>
  <si>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</si>
  <si>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</si>
  <si>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</si>
  <si>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</si>
  <si>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</si>
  <si>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</si>
  <si>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</si>
  <si>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</si>
  <si>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</si>
  <si>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</si>
  <si>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</si>
  <si>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</si>
  <si>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</si>
  <si>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</si>
  <si>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</si>
  <si>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</si>
  <si>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</si>
  <si>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</si>
  <si>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</si>
  <si>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</si>
  <si>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</si>
  <si>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</si>
  <si>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</si>
  <si>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</si>
  <si>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</si>
  <si>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</si>
  <si>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</si>
  <si>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</si>
  <si>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</si>
  <si>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</si>
  <si>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</si>
  <si>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</si>
  <si>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</si>
  <si>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</si>
  <si>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</si>
  <si>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</si>
  <si>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</si>
  <si>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</si>
  <si>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</si>
  <si>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</si>
  <si>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</si>
  <si>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</si>
  <si>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</si>
  <si>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</si>
  <si>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</si>
  <si>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</si>
  <si>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</si>
  <si>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</si>
  <si>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</si>
  <si>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</si>
  <si>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</si>
  <si>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</si>
  <si>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</si>
  <si>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</si>
  <si>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</si>
  <si>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</si>
  <si>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</si>
  <si>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</si>
  <si>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</si>
  <si>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</si>
  <si>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</si>
  <si>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</si>
  <si>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</si>
  <si>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</si>
  <si>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</si>
  <si>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</si>
  <si>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</si>
  <si>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</si>
  <si>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</si>
  <si>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</si>
  <si>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</si>
  <si>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</si>
  <si>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</si>
  <si>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</si>
  <si>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</si>
  <si>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</si>
  <si>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</si>
  <si>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</si>
  <si>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</si>
  <si>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</si>
  <si>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</si>
  <si>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</si>
  <si>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</si>
  <si>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</si>
  <si>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</si>
  <si>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</si>
  <si>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</si>
  <si>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</si>
  <si>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</si>
  <si>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</si>
  <si>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</si>
  <si>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</si>
  <si>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</si>
  <si>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</si>
  <si>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</si>
  <si>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</si>
  <si>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</si>
  <si>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</si>
  <si>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</si>
  <si>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</si>
  <si>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</si>
  <si>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</si>
  <si>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</si>
  <si>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</si>
  <si>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</si>
  <si>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</si>
  <si>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</si>
  <si>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</si>
  <si>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</si>
  <si>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</si>
  <si>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</si>
  <si>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</si>
  <si>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</si>
  <si>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</si>
  <si>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</si>
  <si>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</si>
  <si>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</si>
  <si>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</si>
  <si>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</si>
  <si>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</si>
  <si>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</si>
  <si>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</si>
  <si>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</si>
  <si>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</si>
  <si>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</si>
  <si>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</si>
  <si>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</si>
  <si>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</si>
  <si>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</si>
  <si>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</si>
  <si>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</si>
  <si>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</si>
  <si>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</si>
  <si>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</si>
  <si>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</si>
  <si>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</si>
  <si>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</si>
  <si>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</si>
  <si>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</si>
  <si>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</si>
  <si>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</si>
  <si>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</si>
  <si>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</si>
  <si>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</si>
  <si>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</si>
  <si>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</si>
  <si>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</si>
  <si>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</si>
  <si>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</si>
  <si>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</si>
  <si>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</si>
  <si>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</si>
  <si>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</si>
  <si>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</si>
  <si>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</si>
  <si>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</si>
  <si>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</si>
  <si>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</si>
  <si>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</si>
  <si>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</si>
  <si>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</si>
  <si>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</si>
  <si>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</si>
  <si>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</si>
  <si>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</si>
  <si>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</si>
  <si>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</si>
  <si>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</si>
  <si>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</si>
  <si>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</si>
  <si>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</si>
  <si>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</si>
  <si>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</si>
  <si>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</si>
  <si>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</si>
  <si>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</si>
  <si>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</si>
  <si>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</si>
  <si>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</si>
  <si>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</si>
  <si>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</si>
  <si>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</si>
  <si>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</si>
  <si>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</si>
  <si>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</si>
  <si>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</si>
  <si>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</si>
  <si>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</si>
  <si>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</si>
  <si>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</si>
  <si>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</si>
  <si>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</si>
  <si>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</si>
  <si>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</si>
  <si>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</si>
  <si>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</si>
  <si>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</si>
  <si>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</si>
  <si>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</si>
  <si>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</si>
  <si>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</si>
  <si>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</si>
  <si>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</si>
  <si>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</si>
  <si>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</si>
  <si>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</si>
  <si>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</si>
  <si>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</si>
  <si>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</si>
  <si>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</si>
  <si>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</si>
  <si>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</si>
  <si>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</si>
  <si>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</si>
  <si>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</si>
  <si>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</si>
  <si>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</si>
  <si>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</si>
  <si>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</si>
  <si>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</si>
  <si>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</si>
  <si>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</si>
  <si>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</si>
  <si>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</si>
  <si>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</si>
  <si>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</si>
  <si>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</si>
  <si>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</si>
  <si>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</si>
  <si>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</si>
  <si>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</si>
  <si>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</si>
  <si>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</si>
  <si>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</si>
  <si>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</si>
  <si>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</si>
  <si>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</si>
  <si>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</si>
  <si>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</si>
  <si>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</si>
  <si>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</si>
  <si>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</si>
  <si>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</si>
  <si>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</si>
  <si>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</si>
  <si>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</si>
  <si>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</si>
  <si>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</si>
  <si>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</si>
  <si>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</si>
  <si>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</si>
  <si>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</si>
  <si>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</si>
  <si>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</si>
  <si>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</si>
  <si>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</si>
  <si>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</si>
  <si>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</si>
  <si>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</si>
  <si>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</si>
  <si>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</si>
  <si>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</si>
  <si>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</si>
  <si>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</si>
  <si>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</si>
  <si>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</si>
  <si>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</si>
  <si>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</si>
  <si>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</si>
  <si>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</si>
  <si>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</si>
  <si>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</si>
  <si>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</si>
  <si>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</si>
  <si>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</si>
  <si>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</si>
  <si>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</si>
  <si>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</si>
  <si>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</si>
  <si>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</si>
  <si>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</si>
  <si>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</si>
  <si>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</si>
  <si>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</si>
  <si>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</si>
  <si>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</si>
  <si>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</si>
  <si>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</si>
  <si>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</si>
  <si>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</si>
  <si>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</si>
  <si>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</si>
  <si>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</si>
  <si>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</si>
  <si>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</si>
  <si>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</si>
  <si>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</si>
  <si>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</si>
  <si>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</si>
  <si>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</si>
  <si>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</si>
  <si>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</si>
  <si>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</si>
  <si>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</si>
  <si>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</si>
  <si>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</si>
  <si>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</si>
  <si>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</si>
  <si>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</si>
  <si>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</si>
  <si>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</si>
  <si>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</si>
  <si>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</si>
  <si>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</si>
  <si>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</si>
  <si>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</si>
  <si>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</si>
  <si>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</si>
  <si>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</si>
  <si>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</si>
  <si>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</si>
  <si>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</si>
  <si>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</si>
  <si>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</si>
  <si>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</si>
  <si>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</si>
  <si>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</si>
  <si>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</si>
  <si>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</si>
  <si>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</si>
  <si>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</si>
  <si>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</si>
  <si>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</si>
  <si>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</si>
  <si>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</si>
  <si>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</si>
  <si>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</si>
  <si>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</si>
  <si>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</si>
  <si>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</si>
  <si>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</si>
  <si>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</si>
  <si>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</si>
  <si>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</si>
  <si>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</si>
  <si>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</si>
  <si>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</si>
  <si>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</si>
  <si>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</si>
  <si>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</si>
  <si>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</si>
  <si>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</si>
  <si>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</si>
  <si>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</si>
  <si>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</si>
  <si>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</si>
  <si>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</si>
  <si>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</si>
  <si>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</si>
  <si>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</si>
  <si>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</si>
  <si>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</si>
  <si>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</si>
  <si>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</si>
  <si>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</si>
  <si>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</si>
  <si>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</si>
  <si>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</si>
  <si>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</si>
  <si>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</si>
  <si>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</si>
  <si>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</si>
  <si>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</si>
  <si>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</si>
  <si>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</si>
  <si>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</si>
  <si>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</si>
  <si>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</si>
  <si>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</si>
  <si>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</si>
  <si>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</si>
  <si>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</si>
  <si>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</si>
  <si>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</si>
  <si>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</si>
  <si>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</si>
  <si>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</si>
  <si>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</si>
  <si>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</si>
  <si>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</si>
  <si>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</si>
  <si>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</si>
  <si>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</si>
  <si>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</si>
  <si>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</si>
  <si>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</si>
  <si>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</si>
  <si>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</si>
  <si>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</si>
  <si>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</si>
  <si>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</si>
  <si>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</si>
  <si>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</si>
  <si>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</si>
  <si>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</si>
  <si>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</si>
  <si>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</si>
  <si>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</si>
  <si>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</si>
  <si>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</si>
  <si>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</si>
  <si>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</si>
  <si>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</si>
  <si>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</si>
  <si>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</si>
  <si>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</si>
  <si>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</si>
  <si>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</si>
  <si>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</si>
  <si>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</si>
  <si>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</si>
  <si>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</si>
  <si>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</si>
  <si>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</si>
  <si>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</si>
  <si>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</si>
  <si>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</si>
  <si>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</si>
  <si>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</si>
  <si>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</si>
  <si>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</si>
  <si>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</si>
  <si>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</si>
  <si>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</si>
  <si>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</si>
  <si>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</si>
  <si>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</si>
  <si>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</si>
  <si>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</si>
  <si>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</si>
  <si>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</si>
  <si>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</si>
  <si>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</si>
  <si>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</si>
  <si>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</si>
  <si>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</si>
  <si>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</si>
  <si>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</si>
  <si>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</si>
  <si>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</si>
  <si>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</si>
  <si>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</si>
  <si>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</si>
  <si>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</si>
  <si>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</si>
  <si>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</si>
  <si>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</si>
  <si>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</si>
  <si>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</si>
  <si>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</si>
  <si>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</si>
  <si>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</si>
  <si>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</si>
  <si>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</si>
  <si>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</si>
  <si>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</si>
  <si>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</si>
  <si>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</si>
  <si>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</si>
  <si>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</si>
  <si>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</si>
  <si>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</si>
  <si>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</si>
  <si>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</si>
  <si>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</si>
  <si>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</si>
  <si>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</si>
  <si>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</si>
  <si>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</si>
  <si>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</si>
  <si>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</si>
  <si>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</si>
  <si>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</si>
  <si>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</si>
  <si>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</si>
  <si>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</si>
  <si>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</si>
  <si>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</si>
  <si>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</si>
  <si>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</si>
  <si>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</si>
  <si>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</si>
  <si>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</si>
  <si>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</si>
  <si>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</si>
  <si>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</si>
  <si>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</si>
  <si>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</si>
  <si>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</si>
  <si>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</si>
  <si>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</si>
  <si>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</si>
  <si>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</si>
  <si>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</si>
  <si>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</si>
  <si>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</si>
  <si>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</si>
  <si>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</si>
  <si>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</si>
  <si>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</si>
  <si>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</si>
  <si>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</si>
  <si>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</si>
  <si>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</si>
  <si>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</si>
  <si>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</si>
  <si>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</si>
  <si>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</si>
  <si>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</si>
  <si>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</si>
  <si>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</si>
  <si>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</si>
  <si>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</si>
  <si>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</si>
  <si>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</si>
  <si>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</si>
  <si>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</si>
  <si>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</si>
  <si>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</si>
  <si>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</si>
  <si>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</si>
  <si>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</si>
  <si>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</si>
  <si>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</si>
  <si>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</si>
  <si>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</si>
  <si>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</si>
  <si>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</si>
  <si>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</si>
  <si>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</si>
  <si>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</si>
  <si>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</si>
  <si>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</si>
  <si>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</si>
  <si>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</si>
  <si>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</si>
  <si>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</si>
  <si>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</si>
  <si>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</si>
  <si>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</si>
  <si>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</si>
  <si>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</si>
  <si>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</si>
  <si>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</si>
  <si>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</si>
  <si>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</si>
  <si>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</si>
  <si>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</si>
  <si>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</si>
  <si>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</si>
  <si>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</si>
  <si>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</si>
  <si>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</si>
  <si>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</si>
  <si>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</si>
  <si>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</si>
  <si>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</si>
  <si>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</si>
  <si>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</si>
  <si>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</si>
  <si>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</si>
  <si>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</si>
  <si>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</si>
  <si>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</si>
  <si>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</si>
  <si>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</si>
  <si>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</si>
  <si>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</si>
  <si>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</si>
  <si>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</si>
  <si>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</si>
  <si>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</si>
  <si>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</si>
  <si>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</si>
  <si>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</si>
  <si>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</si>
  <si>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</si>
  <si>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</si>
  <si>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</si>
  <si>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</si>
  <si>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</si>
  <si>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</si>
  <si>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</si>
  <si>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</si>
  <si>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</si>
  <si>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</si>
  <si>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</si>
  <si>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</si>
  <si>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</si>
  <si>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</si>
  <si>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</si>
  <si>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</si>
  <si>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</si>
  <si>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</si>
  <si>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</si>
  <si>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</si>
  <si>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</si>
  <si>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</si>
  <si>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</si>
  <si>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</si>
  <si>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</si>
  <si>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</si>
  <si>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</si>
  <si>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</si>
  <si>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</si>
  <si>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</si>
  <si>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</si>
  <si>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</si>
  <si>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</si>
  <si>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</si>
  <si>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</si>
  <si>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</si>
  <si>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</si>
  <si>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</si>
  <si>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</si>
  <si>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</si>
  <si>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</si>
  <si>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</si>
  <si>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</si>
  <si>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</si>
  <si>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</si>
  <si>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</si>
  <si>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</si>
  <si>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</si>
  <si>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</si>
  <si>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</si>
  <si>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</si>
  <si>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</si>
  <si>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</si>
  <si>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</si>
  <si>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</si>
  <si>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</si>
  <si>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</si>
  <si>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</si>
  <si>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</si>
  <si>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</si>
  <si>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</si>
  <si>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</si>
  <si>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</si>
  <si>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</si>
  <si>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</si>
  <si>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</si>
  <si>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</si>
  <si>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</si>
  <si>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</si>
  <si>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</si>
  <si>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</si>
  <si>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</si>
  <si>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</si>
  <si>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</si>
  <si>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</si>
  <si>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</si>
  <si>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</si>
  <si>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</si>
  <si>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</si>
  <si>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</si>
  <si>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</si>
  <si>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</si>
  <si>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</si>
  <si>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</si>
  <si>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</si>
  <si>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</si>
  <si>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</si>
  <si>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</si>
  <si>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</si>
  <si>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</si>
  <si>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</si>
  <si>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</si>
  <si>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</si>
  <si>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</si>
  <si>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</si>
  <si>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</si>
  <si>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</si>
  <si>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</si>
  <si>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</si>
  <si>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</si>
  <si>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</si>
  <si>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</si>
  <si>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</si>
  <si>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</si>
  <si>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</si>
  <si>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</si>
  <si>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</si>
  <si>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</si>
  <si>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</si>
  <si>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</si>
  <si>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</si>
  <si>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</si>
  <si>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</si>
  <si>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</si>
  <si>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</si>
  <si>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</si>
  <si>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</si>
  <si>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</si>
  <si>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</si>
  <si>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</si>
  <si>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</si>
  <si>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</si>
  <si>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</si>
  <si>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</si>
  <si>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</si>
  <si>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</si>
  <si>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</si>
  <si>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</si>
  <si>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</si>
  <si>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</si>
  <si>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</si>
  <si>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</si>
  <si>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</si>
  <si>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</si>
  <si>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</si>
  <si>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</si>
  <si>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</si>
  <si>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</si>
  <si>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</si>
  <si>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</si>
  <si>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</si>
  <si>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</si>
  <si>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</si>
  <si>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</si>
  <si>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</si>
  <si>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</si>
  <si>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</si>
  <si>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</si>
  <si>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</si>
  <si>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</si>
  <si>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</si>
  <si>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</si>
  <si>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</si>
  <si>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</si>
  <si>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</si>
  <si>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</si>
  <si>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</si>
  <si>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</si>
  <si>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</si>
  <si>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</si>
  <si>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</si>
  <si>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</si>
  <si>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</si>
  <si>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</si>
  <si>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</si>
  <si>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</si>
  <si>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</si>
  <si>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</si>
  <si>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</si>
  <si>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</si>
  <si>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</si>
  <si>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</si>
  <si>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</si>
  <si>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</si>
  <si>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</si>
  <si>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</si>
  <si>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</si>
  <si>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</si>
  <si>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</si>
  <si>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</si>
  <si>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</si>
  <si>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</si>
  <si>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</si>
  <si>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</si>
  <si>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</si>
  <si>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</si>
  <si>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</si>
  <si>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</si>
  <si>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</si>
  <si>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</si>
  <si>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</si>
  <si>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</si>
  <si>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</si>
  <si>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</si>
  <si>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</si>
  <si>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</si>
  <si>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</si>
  <si>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</si>
  <si>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</si>
  <si>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</si>
  <si>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</si>
  <si>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</si>
  <si>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</si>
  <si>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</si>
  <si>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</si>
  <si>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</si>
  <si>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</si>
  <si>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</si>
  <si>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</si>
  <si>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</si>
  <si>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</si>
  <si>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</si>
  <si>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</si>
  <si>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</si>
  <si>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</si>
  <si>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</si>
  <si>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</si>
  <si>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</si>
  <si>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</si>
  <si>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</si>
  <si>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</si>
  <si>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</si>
  <si>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</si>
  <si>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</si>
  <si>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</si>
  <si>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</si>
  <si>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</si>
  <si>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</si>
  <si>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</si>
  <si>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</si>
  <si>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</si>
  <si>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</si>
  <si>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</si>
  <si>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</si>
  <si>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</si>
  <si>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</si>
  <si>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</si>
  <si>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</si>
  <si>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</si>
  <si>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</si>
  <si>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</si>
  <si>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</si>
  <si>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</si>
  <si>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</si>
  <si>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</si>
  <si>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</si>
  <si>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</si>
  <si>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</si>
  <si>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</si>
  <si>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</si>
  <si>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</si>
  <si>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</si>
  <si>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</si>
  <si>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</si>
  <si>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</si>
  <si>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</si>
  <si>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</si>
  <si>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</si>
  <si>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</si>
  <si>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</si>
  <si>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</si>
  <si>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</si>
  <si>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</si>
  <si>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</si>
  <si>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</si>
  <si>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</si>
  <si>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</si>
  <si>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</si>
  <si>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</si>
  <si>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</si>
  <si>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</si>
  <si>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</si>
  <si>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</si>
  <si>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</si>
  <si>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</si>
  <si>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</si>
  <si>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</si>
  <si>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</si>
  <si>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</si>
  <si>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</si>
  <si>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</si>
  <si>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</si>
  <si>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</si>
  <si>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</si>
  <si>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</si>
  <si>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</si>
  <si>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</si>
  <si>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</si>
  <si>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</si>
  <si>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</si>
  <si>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</si>
  <si>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</si>
  <si>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</si>
  <si>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</si>
  <si>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</si>
  <si>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</si>
  <si>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</si>
  <si>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</si>
  <si>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</si>
  <si>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</si>
  <si>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</si>
  <si>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</si>
  <si>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</si>
  <si>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</si>
  <si>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</si>
  <si>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</si>
  <si>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</si>
  <si>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</si>
  <si>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</si>
  <si>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</si>
  <si>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</si>
  <si>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</si>
  <si>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</si>
  <si>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</si>
  <si>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</si>
  <si>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</si>
  <si>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</si>
  <si>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</si>
  <si>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</si>
  <si>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</si>
  <si>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</si>
  <si>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</si>
  <si>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</si>
  <si>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</si>
  <si>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</si>
  <si>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</si>
  <si>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</si>
  <si>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</si>
  <si>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</si>
  <si>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</si>
  <si>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</si>
  <si>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</si>
  <si>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</si>
  <si>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</si>
  <si>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</si>
  <si>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</si>
  <si>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</si>
  <si>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</si>
  <si>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</si>
  <si>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</si>
  <si>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</si>
  <si>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</si>
  <si>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</si>
  <si>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</si>
  <si>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</si>
  <si>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</si>
  <si>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</si>
  <si>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</si>
  <si>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</si>
  <si>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</si>
  <si>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</si>
  <si>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</si>
  <si>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</si>
  <si>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</si>
  <si>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</si>
  <si>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</si>
  <si>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</si>
  <si>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</si>
  <si>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</si>
  <si>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</si>
  <si>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</si>
  <si>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</si>
  <si>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</si>
  <si>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</si>
  <si>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</si>
  <si>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</si>
  <si>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</si>
  <si>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</si>
  <si>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</si>
  <si>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</si>
  <si>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</si>
  <si>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</si>
  <si>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</si>
  <si>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</si>
  <si>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</si>
  <si>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</si>
  <si>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</si>
  <si>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</si>
  <si>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</si>
  <si>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</si>
  <si>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</si>
  <si>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</si>
  <si>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</si>
  <si>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</si>
  <si>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</si>
  <si>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</si>
  <si>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</si>
  <si>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</si>
  <si>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</si>
  <si>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</si>
  <si>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</si>
  <si>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</si>
  <si>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</si>
  <si>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</si>
  <si>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</si>
  <si>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</si>
  <si>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</si>
  <si>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</si>
  <si>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</si>
  <si>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</si>
  <si>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</si>
  <si>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</si>
  <si>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</si>
  <si>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</si>
  <si>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</si>
  <si>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</si>
  <si>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</si>
  <si>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</si>
  <si>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</si>
  <si>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</si>
  <si>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</si>
  <si>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</si>
  <si>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</si>
  <si>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</si>
  <si>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</si>
  <si>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</si>
  <si>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</si>
  <si>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</si>
  <si>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</si>
  <si>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</si>
  <si>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</si>
  <si>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</si>
  <si>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</si>
  <si>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</si>
  <si>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</si>
  <si>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</si>
  <si>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</si>
  <si>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</si>
  <si>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</si>
  <si>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</si>
  <si>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</si>
  <si>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</si>
  <si>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</si>
  <si>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</si>
  <si>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</si>
  <si>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</si>
  <si>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</si>
  <si>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</si>
  <si>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</si>
  <si>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</si>
  <si>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</si>
  <si>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</si>
  <si>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</si>
  <si>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</si>
  <si>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</si>
  <si>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</si>
  <si>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</si>
  <si>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</si>
  <si>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</si>
  <si>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</si>
  <si>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</si>
  <si>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</si>
  <si>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</si>
  <si>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</si>
  <si>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</si>
  <si>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</si>
  <si>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</si>
  <si>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</si>
  <si>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</si>
  <si>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</si>
  <si>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</si>
  <si>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</si>
  <si>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</si>
  <si>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</si>
  <si>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</si>
  <si>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</si>
  <si>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</si>
  <si>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</si>
  <si>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</si>
  <si>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</si>
  <si>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</si>
  <si>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</si>
  <si>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</si>
  <si>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</si>
  <si>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</si>
  <si>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</si>
  <si>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</si>
  <si>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</si>
  <si>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</si>
  <si>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</si>
  <si>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</si>
  <si>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</si>
  <si>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</si>
  <si>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</si>
  <si>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</si>
  <si>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</si>
  <si>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</si>
  <si>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</si>
  <si>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</si>
  <si>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</si>
  <si>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</si>
  <si>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</si>
  <si>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</si>
  <si>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</si>
  <si>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</si>
  <si>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</si>
  <si>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</si>
  <si>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</si>
  <si>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</si>
  <si>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</si>
  <si>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</si>
  <si>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</si>
  <si>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</si>
  <si>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</si>
  <si>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</si>
  <si>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</si>
  <si>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</si>
  <si>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</si>
  <si>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</si>
  <si>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</si>
  <si>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</si>
  <si>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</si>
  <si>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</si>
  <si>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</si>
  <si>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</si>
  <si>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</si>
  <si>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</si>
  <si>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</si>
  <si>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</si>
  <si>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</si>
  <si>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</si>
  <si>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</si>
  <si>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</si>
  <si>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</si>
  <si>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</si>
  <si>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</si>
  <si>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</si>
  <si>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</si>
  <si>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</si>
  <si>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</si>
  <si>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</si>
  <si>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</si>
  <si>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</si>
  <si>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</si>
  <si>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</si>
  <si>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</si>
  <si>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</si>
  <si>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</si>
  <si>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</si>
  <si>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</si>
  <si>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</si>
  <si>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</si>
  <si>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</si>
  <si>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</si>
  <si>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</si>
  <si>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</si>
  <si>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</si>
  <si>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</si>
  <si>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</si>
  <si>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</si>
  <si>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</si>
  <si>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</si>
  <si>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</si>
  <si>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</si>
  <si>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</si>
  <si>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</si>
  <si>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</si>
  <si>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</si>
  <si>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</si>
  <si>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</si>
  <si>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</si>
  <si>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</si>
  <si>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</si>
  <si>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</si>
  <si>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</si>
  <si>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</si>
  <si>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</si>
  <si>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</si>
  <si>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</si>
  <si>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</si>
  <si>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</si>
  <si>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</si>
  <si>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</si>
  <si>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</si>
  <si>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</si>
  <si>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</si>
  <si>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</si>
  <si>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</si>
  <si>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</si>
  <si>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</si>
  <si>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</si>
  <si>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</si>
  <si>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</si>
  <si>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</si>
  <si>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</si>
  <si>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</si>
  <si>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</si>
  <si>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</si>
  <si>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</si>
  <si>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</si>
  <si>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</si>
  <si>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</si>
  <si>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</si>
  <si>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</si>
  <si>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</si>
  <si>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</si>
  <si>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</si>
  <si>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</si>
  <si>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</si>
  <si>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</si>
  <si>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</si>
  <si>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</si>
  <si>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</si>
  <si>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</si>
  <si>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</si>
  <si>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</si>
  <si>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</si>
  <si>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</si>
  <si>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</si>
  <si>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</si>
  <si>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</si>
  <si>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</si>
  <si>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</si>
  <si>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</si>
  <si>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</si>
  <si>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</si>
  <si>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</si>
  <si>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</si>
  <si>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</si>
  <si>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</si>
  <si>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</si>
  <si>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</si>
  <si>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</si>
  <si>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</si>
  <si>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</si>
  <si>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</si>
  <si>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</si>
  <si>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</si>
  <si>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</si>
  <si>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</si>
  <si>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</si>
  <si>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</si>
  <si>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</si>
  <si>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</si>
  <si>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</si>
  <si>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</si>
  <si>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</si>
  <si>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</si>
  <si>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</si>
  <si>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</si>
  <si>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</si>
  <si>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</si>
  <si>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</si>
  <si>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</si>
  <si>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</si>
  <si>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</si>
  <si>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</si>
  <si>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</si>
  <si>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</si>
  <si>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</si>
  <si>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</si>
  <si>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</si>
  <si>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</si>
  <si>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</si>
  <si>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</si>
  <si>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</si>
  <si>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</si>
  <si>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</si>
  <si>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</si>
  <si>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</si>
  <si>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</si>
  <si>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</si>
  <si>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</si>
  <si>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</si>
  <si>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</si>
  <si>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</si>
  <si>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</si>
  <si>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</si>
  <si>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</si>
  <si>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</si>
  <si>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</si>
  <si>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</si>
  <si>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</si>
  <si>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</si>
  <si>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</si>
  <si>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</si>
  <si>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</si>
  <si>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</si>
  <si>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</si>
  <si>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</si>
  <si>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</si>
  <si>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</si>
  <si>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</si>
  <si>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</si>
  <si>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</si>
  <si>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</si>
  <si>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</si>
  <si>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</si>
  <si>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</si>
  <si>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</si>
  <si>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</si>
  <si>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</si>
  <si>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</si>
  <si>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</si>
  <si>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</si>
  <si>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</si>
  <si>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</si>
  <si>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</si>
  <si>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</si>
  <si>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</si>
  <si>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</si>
  <si>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</si>
  <si>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</si>
  <si>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</si>
  <si>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</si>
  <si>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</si>
  <si>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</si>
  <si>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</si>
  <si>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</si>
  <si>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</si>
  <si>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</si>
  <si>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</si>
  <si>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</si>
  <si>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</si>
  <si>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</si>
  <si>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</si>
  <si>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</si>
  <si>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</si>
  <si>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</si>
  <si>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</si>
  <si>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</si>
  <si>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</si>
  <si>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</si>
  <si>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</si>
  <si>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</si>
  <si>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</si>
  <si>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</si>
  <si>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</si>
  <si>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</si>
  <si>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</si>
  <si>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</si>
  <si>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</si>
  <si>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</si>
  <si>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</si>
  <si>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</si>
  <si>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</si>
  <si>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</si>
  <si>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</si>
  <si>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</si>
  <si>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</si>
  <si>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</si>
  <si>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</si>
  <si>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</si>
  <si>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</si>
  <si>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</si>
  <si>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</si>
  <si>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</si>
  <si>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</si>
  <si>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</si>
  <si>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</si>
  <si>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</si>
  <si>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</si>
  <si>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</si>
  <si>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</si>
  <si>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</si>
  <si>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</si>
  <si>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</si>
  <si>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</si>
  <si>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</si>
  <si>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</si>
  <si>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</si>
  <si>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</si>
  <si>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</si>
  <si>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</si>
  <si>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</si>
  <si>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</si>
  <si>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</si>
  <si>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</si>
  <si>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</si>
  <si>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</si>
  <si>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</si>
  <si>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</si>
  <si>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</si>
  <si>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</si>
  <si>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</si>
  <si>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</si>
  <si>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</si>
  <si>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</si>
  <si>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</si>
  <si>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</si>
  <si>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</si>
  <si>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</si>
  <si>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</si>
  <si>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</si>
  <si>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</si>
  <si>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</si>
  <si>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</si>
  <si>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</si>
  <si>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</si>
  <si>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</si>
  <si>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</si>
  <si>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</si>
  <si>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</si>
  <si>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</si>
  <si>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</si>
  <si>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</si>
  <si>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</si>
  <si>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</si>
  <si>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</si>
  <si>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</si>
  <si>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</si>
  <si>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</si>
  <si>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</si>
  <si>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</si>
  <si>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</si>
  <si>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</si>
  <si>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</si>
  <si>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</si>
  <si>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</si>
  <si>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</si>
  <si>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</si>
  <si>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</si>
  <si>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</si>
  <si>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</si>
  <si>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</si>
  <si>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</si>
  <si>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</si>
  <si>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</si>
  <si>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</si>
  <si>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</si>
  <si>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</si>
  <si>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</si>
  <si>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</si>
  <si>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</si>
  <si>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</si>
  <si>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</si>
  <si>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</si>
  <si>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</si>
  <si>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</si>
  <si>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</si>
  <si>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</si>
  <si>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</si>
  <si>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</si>
  <si>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</si>
  <si>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</si>
  <si>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</si>
  <si>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</si>
  <si>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</si>
  <si>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</si>
  <si>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</si>
  <si>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</si>
  <si>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</si>
  <si>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</si>
  <si>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</si>
  <si>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</si>
  <si>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</si>
  <si>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</si>
  <si>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</si>
  <si>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</si>
  <si>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</si>
  <si>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</si>
  <si>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</si>
  <si>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</si>
  <si>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</si>
  <si>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</si>
  <si>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</si>
  <si>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</si>
  <si>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</si>
  <si>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</si>
  <si>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</si>
  <si>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</si>
  <si>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</si>
  <si>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</si>
  <si>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</si>
  <si>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</si>
  <si>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</si>
  <si>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</si>
  <si>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</si>
  <si>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</si>
  <si>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</si>
  <si>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</si>
  <si>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</si>
  <si>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</si>
  <si>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</si>
  <si>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</si>
  <si>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</si>
  <si>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</si>
  <si>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</si>
  <si>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</si>
  <si>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</si>
  <si>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</si>
  <si>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</si>
  <si>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</si>
  <si>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</si>
  <si>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</si>
  <si>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</si>
  <si>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</si>
  <si>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</si>
  <si>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</si>
  <si>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</si>
  <si>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</si>
  <si>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</si>
  <si>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</si>
  <si>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</si>
  <si>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</si>
  <si>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</si>
  <si>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</si>
  <si>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</si>
  <si>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</si>
  <si>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</si>
  <si>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</si>
  <si>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</si>
  <si>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</si>
  <si>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</si>
  <si>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</si>
  <si>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</si>
  <si>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</si>
  <si>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</si>
  <si>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</si>
  <si>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</si>
  <si>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</si>
  <si>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</si>
  <si>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</si>
  <si>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</si>
  <si>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</si>
  <si>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</si>
  <si>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</si>
  <si>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</si>
  <si>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</si>
  <si>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</si>
  <si>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</si>
  <si>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</si>
  <si>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</si>
  <si>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</si>
  <si>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</si>
  <si>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</si>
  <si>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</si>
  <si>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</si>
  <si>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</si>
  <si>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</si>
  <si>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</si>
  <si>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</si>
  <si>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</si>
  <si>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</si>
  <si>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</si>
  <si>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</si>
  <si>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</si>
  <si>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</si>
  <si>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</si>
  <si>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</si>
  <si>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</si>
  <si>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</si>
  <si>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</si>
  <si>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</si>
  <si>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</si>
  <si>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</si>
  <si>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</si>
  <si>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</si>
  <si>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</si>
  <si>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</si>
  <si>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</si>
  <si>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</si>
  <si>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</si>
  <si>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</si>
  <si>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</si>
  <si>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</si>
  <si>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</si>
  <si>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</si>
  <si>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</si>
  <si>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</si>
  <si>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</si>
  <si>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</si>
  <si>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</si>
  <si>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</si>
  <si>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</si>
  <si>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</si>
  <si>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</si>
  <si>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</si>
  <si>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</si>
  <si>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</si>
  <si>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</si>
  <si>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</si>
  <si>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</si>
  <si>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</si>
  <si>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</si>
  <si>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</si>
  <si>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</si>
  <si>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</si>
  <si>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</si>
  <si>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</si>
  <si>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</si>
  <si>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</si>
  <si>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</si>
  <si>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</si>
  <si>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</si>
  <si>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</si>
  <si>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</si>
  <si>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</si>
  <si>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</si>
  <si>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</si>
  <si>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</si>
  <si>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</si>
  <si>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</si>
  <si>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</si>
  <si>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</si>
  <si>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</si>
  <si>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</si>
  <si>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</si>
  <si>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</si>
  <si>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</si>
  <si>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</si>
  <si>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</si>
  <si>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</si>
  <si>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</si>
  <si>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</si>
  <si>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</si>
  <si>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</si>
  <si>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</si>
  <si>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</si>
  <si>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</si>
  <si>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</si>
  <si>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</si>
  <si>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</si>
  <si>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</si>
  <si>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</si>
  <si>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</si>
  <si>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</si>
  <si>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</si>
  <si>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</si>
  <si>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</si>
  <si>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</si>
  <si>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</si>
  <si>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</si>
  <si>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</si>
  <si>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</si>
  <si>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</si>
  <si>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</si>
  <si>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</si>
  <si>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</si>
  <si>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</si>
  <si>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</si>
  <si>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</si>
  <si>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</si>
  <si>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</si>
  <si>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</si>
  <si>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</si>
  <si>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</si>
  <si>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</si>
  <si>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</si>
  <si>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</si>
  <si>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</si>
  <si>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</si>
  <si>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</si>
  <si>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</si>
  <si>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</si>
  <si>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</si>
  <si>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</si>
  <si>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</si>
  <si>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</si>
  <si>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</si>
  <si>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</si>
  <si>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</si>
  <si>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</si>
  <si>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</si>
  <si>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</si>
  <si>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</si>
  <si>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</si>
  <si>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</si>
  <si>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</si>
  <si>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</si>
  <si>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</si>
  <si>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</si>
  <si>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</si>
  <si>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</si>
  <si>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</si>
  <si>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</si>
  <si>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</si>
  <si>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</si>
  <si>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</si>
  <si>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</si>
  <si>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</si>
  <si>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</si>
  <si>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</si>
  <si>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</si>
  <si>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</si>
  <si>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</si>
  <si>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</si>
  <si>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</si>
  <si>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</si>
  <si>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</si>
  <si>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</si>
  <si>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</si>
  <si>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</si>
  <si>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</si>
  <si>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</si>
  <si>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</si>
  <si>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</si>
  <si>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</si>
  <si>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</si>
  <si>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</si>
  <si>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</si>
  <si>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</si>
  <si>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</si>
  <si>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</si>
  <si>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</si>
  <si>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</si>
  <si>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</si>
  <si>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</si>
  <si>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</si>
  <si>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</si>
  <si>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</si>
  <si>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</si>
  <si>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</si>
  <si>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</si>
  <si>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</si>
  <si>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</si>
  <si>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</si>
  <si>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</si>
  <si>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</si>
  <si>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</si>
  <si>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</si>
  <si>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</si>
  <si>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</si>
  <si>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</si>
  <si>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</si>
  <si>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</si>
  <si>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</si>
  <si>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</si>
  <si>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</si>
  <si>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</si>
  <si>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</si>
  <si>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</si>
  <si>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</si>
  <si>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</si>
  <si>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</si>
  <si>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</si>
  <si>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</si>
  <si>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</si>
  <si>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</si>
  <si>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</si>
  <si>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</si>
  <si>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</si>
  <si>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</si>
  <si>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</si>
  <si>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</si>
  <si>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</si>
  <si>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</si>
  <si>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</si>
  <si>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</si>
  <si>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</si>
  <si>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</si>
  <si>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</si>
  <si>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</si>
  <si>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</si>
  <si>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</si>
  <si>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</si>
  <si>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</si>
  <si>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</si>
  <si>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</si>
  <si>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</si>
  <si>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</si>
  <si>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</si>
  <si>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</si>
  <si>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</si>
  <si>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</si>
  <si>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</si>
  <si>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</si>
  <si>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</si>
  <si>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</si>
  <si>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</si>
  <si>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</si>
  <si>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</si>
  <si>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</si>
  <si>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</si>
  <si>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</si>
  <si>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</si>
  <si>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</si>
  <si>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</si>
  <si>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</si>
  <si>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</si>
  <si>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</si>
  <si>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</si>
  <si>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</si>
  <si>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</si>
  <si>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</si>
  <si>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</si>
  <si>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</si>
  <si>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</si>
  <si>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</si>
  <si>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</si>
  <si>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</si>
  <si>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</si>
  <si>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</si>
  <si>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</si>
  <si>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</si>
  <si>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</si>
  <si>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</si>
  <si>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</si>
  <si>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</si>
  <si>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</si>
  <si>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</si>
  <si>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</si>
  <si>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</si>
  <si>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</si>
  <si>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</si>
  <si>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</si>
  <si>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</si>
  <si>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</si>
  <si>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</si>
  <si>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</si>
  <si>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</si>
  <si>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</si>
  <si>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</si>
  <si>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</si>
  <si>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</si>
  <si>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</si>
  <si>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</si>
  <si>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</si>
  <si>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</si>
  <si>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</si>
  <si>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</si>
  <si>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</si>
  <si>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</si>
  <si>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</si>
  <si>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</si>
  <si>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</si>
  <si>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</si>
  <si>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</si>
  <si>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</si>
  <si>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</si>
  <si>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</si>
  <si>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</si>
  <si>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</si>
  <si>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</si>
  <si>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</si>
  <si>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</si>
  <si>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</si>
  <si>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</si>
  <si>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</si>
  <si>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</si>
  <si>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</si>
  <si>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</si>
  <si>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</si>
  <si>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</si>
  <si>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</si>
  <si>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</si>
  <si>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</si>
  <si>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</si>
  <si>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</si>
  <si>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</si>
  <si>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</si>
  <si>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</si>
  <si>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</si>
  <si>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</si>
  <si>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</si>
  <si>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</si>
  <si>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</si>
  <si>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</si>
  <si>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</si>
  <si>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</si>
  <si>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</si>
  <si>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</si>
  <si>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</si>
  <si>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</si>
  <si>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</si>
  <si>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</si>
  <si>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</si>
  <si>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</si>
  <si>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</si>
  <si>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</si>
  <si>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</si>
  <si>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</si>
  <si>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</si>
  <si>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</si>
  <si>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</si>
  <si>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</si>
  <si>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</si>
  <si>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</si>
  <si>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</si>
  <si>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</si>
  <si>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</si>
  <si>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</si>
  <si>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</si>
  <si>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</si>
  <si>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</si>
  <si>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</si>
  <si>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</si>
  <si>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</si>
  <si>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</si>
  <si>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</si>
  <si>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</si>
  <si>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</si>
  <si>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</si>
  <si>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</si>
  <si>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</si>
  <si>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</si>
  <si>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</si>
  <si>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</si>
  <si>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</si>
  <si>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</si>
  <si>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</si>
  <si>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</si>
  <si>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</si>
  <si>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</si>
  <si>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</si>
  <si>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</si>
  <si>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</si>
  <si>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</si>
  <si>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</si>
  <si>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</si>
  <si>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</si>
  <si>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</si>
  <si>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</si>
  <si>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</si>
  <si>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</si>
  <si>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</si>
  <si>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</si>
  <si>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</si>
  <si>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</si>
  <si>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</si>
  <si>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</si>
  <si>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</si>
  <si>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</si>
  <si>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</si>
  <si>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</si>
  <si>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</si>
  <si>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</si>
  <si>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</si>
  <si>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</si>
  <si>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</si>
  <si>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</si>
  <si>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</si>
  <si>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</si>
  <si>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</si>
  <si>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</si>
  <si>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</si>
  <si>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</si>
  <si>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</si>
  <si>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</si>
  <si>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</si>
  <si>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</si>
  <si>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</si>
  <si>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</si>
  <si>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</si>
  <si>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</si>
  <si>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</si>
  <si>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</si>
  <si>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</si>
  <si>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</si>
  <si>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</si>
  <si>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</si>
  <si>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</si>
  <si>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</si>
  <si>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</si>
  <si>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</si>
  <si>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</si>
  <si>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</si>
  <si>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</si>
  <si>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</si>
  <si>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</si>
  <si>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</si>
  <si>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</si>
  <si>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</si>
  <si>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</si>
  <si>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</si>
  <si>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</si>
  <si>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</si>
  <si>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</si>
  <si>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</si>
  <si>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</si>
  <si>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</si>
  <si>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</si>
  <si>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</si>
  <si>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</si>
  <si>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</si>
  <si>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</si>
  <si>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</si>
  <si>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</si>
  <si>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</si>
  <si>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</si>
  <si>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</si>
  <si>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</si>
  <si>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</si>
  <si>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</si>
  <si>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</si>
  <si>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</si>
  <si>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</si>
  <si>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</si>
  <si>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</si>
  <si>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</si>
  <si>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</si>
  <si>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</si>
  <si>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</si>
  <si>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</si>
  <si>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</si>
  <si>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</si>
  <si>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</si>
  <si>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</si>
  <si>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</si>
  <si>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</si>
  <si>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</si>
  <si>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</si>
  <si>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</si>
  <si>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</si>
  <si>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</si>
  <si>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</si>
  <si>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</si>
  <si>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</si>
  <si>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</si>
  <si>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</si>
  <si>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</si>
  <si>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</si>
  <si>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</si>
  <si>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</si>
  <si>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</si>
  <si>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</si>
  <si>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</si>
  <si>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</si>
  <si>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</si>
  <si>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</si>
  <si>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</si>
  <si>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</si>
  <si>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</si>
  <si>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</si>
  <si>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</si>
  <si>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</si>
  <si>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</si>
  <si>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</si>
  <si>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</si>
  <si>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</si>
  <si>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</si>
  <si>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</si>
  <si>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</si>
  <si>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</si>
  <si>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</si>
  <si>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</si>
  <si>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</si>
  <si>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</si>
  <si>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</si>
  <si>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</si>
  <si>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</si>
  <si>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</si>
  <si>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</si>
  <si>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</si>
  <si>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</si>
  <si>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</si>
  <si>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</si>
  <si>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</si>
  <si>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</si>
  <si>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</si>
  <si>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</si>
  <si>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</si>
  <si>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</si>
  <si>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</si>
  <si>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</si>
  <si>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</si>
  <si>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</si>
  <si>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</si>
  <si>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</si>
  <si>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</si>
  <si>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</si>
  <si>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</si>
  <si>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</si>
  <si>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</si>
  <si>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</si>
  <si>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</si>
  <si>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</si>
  <si>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</si>
  <si>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</si>
  <si>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</si>
  <si>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</si>
  <si>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</si>
  <si>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</si>
  <si>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</si>
  <si>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</si>
  <si>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</si>
  <si>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</si>
  <si>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</si>
  <si>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</si>
  <si>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</si>
  <si>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</si>
  <si>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</si>
  <si>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</si>
  <si>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</si>
  <si>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</si>
  <si>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</si>
  <si>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</si>
  <si>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</si>
  <si>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</si>
  <si>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</si>
  <si>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</si>
  <si>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</si>
  <si>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</si>
  <si>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</si>
  <si>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</si>
  <si>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</si>
  <si>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</si>
  <si>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</si>
  <si>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</si>
  <si>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</si>
  <si>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</si>
  <si>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</si>
  <si>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</si>
  <si>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</si>
  <si>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</si>
  <si>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</si>
  <si>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</si>
  <si>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</si>
  <si>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</si>
  <si>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</si>
  <si>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</si>
  <si>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</si>
  <si>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</si>
  <si>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</si>
  <si>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</si>
  <si>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</si>
  <si>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</si>
  <si>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</si>
  <si>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</si>
  <si>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</si>
  <si>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</si>
  <si>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</si>
  <si>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</si>
  <si>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</si>
  <si>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</si>
  <si>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</si>
  <si>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</si>
  <si>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</si>
  <si>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</si>
  <si>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</si>
  <si>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</si>
  <si>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</si>
  <si>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</si>
  <si>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</si>
  <si>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</si>
  <si>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</si>
  <si>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</si>
  <si>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</si>
  <si>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</si>
  <si>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</si>
  <si>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</si>
  <si>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</si>
  <si>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</si>
  <si>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</si>
  <si>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</si>
  <si>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</si>
  <si>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</si>
  <si>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</si>
  <si>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</si>
  <si>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</si>
  <si>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</si>
  <si>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</si>
  <si>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</si>
  <si>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</si>
  <si>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</si>
  <si>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</si>
  <si>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</si>
  <si>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</si>
  <si>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</si>
  <si>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</si>
  <si>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</si>
  <si>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</si>
  <si>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</si>
  <si>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</si>
  <si>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</si>
  <si>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</si>
  <si>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</si>
  <si>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</si>
  <si>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</si>
  <si>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</si>
  <si>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</si>
  <si>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</si>
  <si>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</si>
  <si>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</si>
  <si>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</si>
  <si>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</si>
  <si>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</si>
  <si>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</si>
  <si>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</si>
  <si>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</si>
  <si>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</si>
  <si>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</si>
  <si>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</si>
  <si>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</si>
  <si>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</si>
  <si>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</si>
  <si>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</si>
  <si>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</si>
  <si>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</si>
  <si>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</si>
  <si>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</si>
  <si>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</si>
  <si>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</si>
  <si>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</si>
  <si>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</si>
  <si>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</si>
  <si>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</si>
  <si>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</si>
  <si>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</si>
  <si>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</si>
  <si>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</si>
  <si>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</si>
  <si>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</si>
  <si>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</si>
  <si>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</si>
  <si>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</si>
  <si>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</si>
  <si>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</si>
  <si>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</si>
  <si>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</si>
  <si>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</si>
  <si>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</si>
  <si>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</si>
  <si>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</si>
  <si>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</si>
  <si>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</si>
  <si>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</si>
  <si>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</si>
  <si>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</si>
  <si>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</si>
  <si>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</si>
  <si>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</si>
  <si>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</si>
  <si>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</si>
  <si>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</si>
  <si>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</si>
  <si>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</si>
  <si>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</si>
  <si>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</si>
  <si>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</si>
  <si>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</si>
  <si>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</si>
  <si>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</si>
  <si>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</si>
  <si>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</si>
  <si>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</si>
  <si>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</si>
  <si>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</si>
  <si>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</si>
  <si>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</si>
  <si>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</si>
  <si>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</si>
  <si>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</si>
  <si>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</si>
  <si>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</si>
  <si>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</si>
  <si>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</si>
  <si>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</si>
  <si>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</si>
  <si>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</si>
  <si>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</si>
  <si>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</si>
  <si>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</si>
  <si>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</si>
  <si>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</si>
  <si>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</si>
  <si>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</si>
  <si>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</si>
  <si>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</si>
  <si>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</si>
  <si>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</si>
  <si>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</si>
  <si>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</si>
  <si>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</si>
  <si>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</si>
  <si>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</si>
  <si>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</si>
  <si>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</si>
  <si>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</si>
  <si>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</si>
  <si>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</si>
  <si>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</si>
  <si>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</si>
  <si>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</si>
  <si>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</si>
  <si>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</si>
  <si>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</si>
  <si>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</si>
  <si>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</si>
  <si>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</si>
  <si>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</si>
  <si>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</si>
  <si>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</si>
  <si>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</si>
  <si>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</si>
  <si>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</si>
  <si>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</si>
  <si>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</si>
  <si>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</si>
  <si>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</si>
  <si>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</si>
  <si>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</si>
  <si>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</si>
  <si>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</si>
  <si>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</si>
  <si>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</si>
  <si>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</si>
  <si>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</si>
  <si>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</si>
  <si>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</si>
  <si>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</si>
  <si>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</si>
  <si>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</si>
  <si>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</si>
  <si>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</si>
  <si>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</si>
  <si>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</si>
  <si>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</si>
  <si>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</si>
  <si>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</si>
  <si>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</si>
  <si>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</si>
  <si>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</si>
  <si>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</si>
  <si>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</si>
  <si>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</si>
  <si>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</si>
  <si>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</si>
  <si>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</si>
  <si>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</si>
  <si>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</si>
  <si>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</si>
  <si>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</si>
  <si>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</si>
  <si>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</si>
  <si>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</si>
  <si>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</si>
  <si>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</si>
  <si>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</si>
  <si>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</si>
  <si>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</si>
  <si>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</si>
  <si>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</si>
  <si>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</si>
  <si>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</si>
  <si>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</si>
  <si>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</si>
  <si>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</si>
  <si>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</si>
  <si>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</si>
  <si>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</si>
  <si>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</si>
  <si>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</si>
  <si>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</si>
  <si>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</si>
  <si>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</si>
  <si>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</si>
  <si>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</si>
  <si>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</si>
  <si>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</si>
  <si>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</si>
  <si>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</si>
  <si>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</si>
  <si>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</si>
  <si>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</si>
  <si>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</si>
  <si>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</si>
  <si>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</si>
  <si>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</si>
  <si>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</si>
  <si>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</si>
  <si>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</si>
  <si>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</si>
  <si>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</si>
  <si>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</si>
  <si>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</si>
  <si>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</si>
  <si>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</si>
  <si>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</si>
  <si>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</si>
  <si>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</si>
  <si>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</si>
  <si>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</si>
  <si>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</si>
  <si>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</si>
  <si>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</si>
  <si>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</si>
  <si>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</si>
  <si>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</si>
  <si>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</si>
  <si>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</si>
  <si>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</si>
  <si>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</si>
  <si>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</si>
  <si>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</si>
  <si>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</si>
  <si>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</si>
  <si>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</si>
  <si>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</si>
  <si>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</si>
  <si>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</si>
  <si>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</si>
  <si>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</si>
  <si>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</si>
  <si>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</si>
  <si>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</si>
  <si>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</si>
  <si>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</si>
  <si>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</si>
  <si>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</si>
  <si>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</si>
  <si>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</si>
  <si>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</si>
  <si>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</si>
  <si>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</si>
  <si>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</si>
  <si>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</si>
  <si>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</si>
  <si>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</si>
  <si>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</si>
  <si>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</si>
  <si>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</si>
  <si>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</si>
  <si>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</si>
  <si>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</si>
  <si>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</si>
  <si>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</si>
  <si>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</si>
  <si>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</si>
  <si>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</si>
  <si>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</si>
  <si>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</si>
  <si>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</si>
  <si>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</si>
  <si>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</si>
  <si>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</si>
  <si>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</si>
  <si>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</si>
  <si>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</si>
  <si>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</si>
  <si>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</si>
  <si>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</si>
  <si>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</si>
  <si>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</si>
  <si>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</si>
  <si>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</si>
  <si>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</si>
  <si>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</si>
  <si>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</si>
  <si>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</si>
  <si>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</si>
  <si>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</si>
  <si>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</si>
  <si>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</si>
  <si>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</si>
  <si>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</si>
  <si>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</si>
  <si>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</si>
  <si>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</si>
  <si>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</si>
  <si>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</si>
  <si>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</si>
  <si>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</si>
  <si>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</si>
  <si>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</si>
  <si>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</si>
  <si>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</si>
  <si>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</si>
  <si>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</si>
  <si>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</si>
  <si>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</si>
  <si>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</si>
  <si>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</si>
  <si>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</si>
  <si>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</si>
  <si>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</si>
  <si>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</si>
  <si>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</si>
  <si>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</si>
  <si>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</si>
  <si>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</si>
  <si>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</si>
  <si>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</si>
  <si>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</si>
  <si>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</si>
  <si>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</si>
  <si>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</si>
  <si>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</si>
  <si>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</si>
  <si>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</si>
  <si>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</si>
  <si>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</si>
  <si>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</si>
  <si>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</si>
  <si>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</si>
  <si>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</si>
  <si>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</si>
  <si>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</si>
  <si>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</si>
  <si>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</si>
  <si>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</si>
  <si>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</si>
  <si>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</si>
  <si>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</si>
  <si>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</si>
  <si>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</si>
  <si>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</si>
  <si>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</si>
  <si>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</si>
  <si>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</si>
  <si>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</si>
  <si>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</si>
  <si>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</si>
  <si>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</si>
  <si>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</si>
  <si>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</si>
  <si>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</si>
  <si>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</si>
  <si>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</si>
  <si>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</si>
  <si>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</si>
  <si>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</si>
  <si>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</si>
  <si>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</si>
  <si>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</si>
  <si>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</si>
  <si>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</si>
  <si>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</si>
  <si>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</si>
  <si>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</si>
  <si>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</si>
  <si>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</si>
  <si>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</si>
  <si>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</si>
  <si>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</si>
  <si>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</si>
  <si>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</si>
  <si>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</si>
  <si>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</si>
  <si>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</si>
  <si>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</si>
  <si>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</si>
  <si>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</si>
  <si>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</si>
  <si>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</si>
  <si>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</si>
  <si>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</si>
  <si>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</si>
  <si>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</si>
  <si>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</si>
  <si>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</si>
  <si>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</si>
  <si>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</si>
  <si>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</si>
  <si>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</si>
  <si>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</si>
  <si>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</si>
  <si>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</si>
  <si>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</si>
  <si>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</si>
  <si>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</si>
  <si>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</si>
  <si>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</si>
  <si>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</si>
  <si>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</si>
  <si>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</si>
  <si>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</si>
  <si>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</si>
  <si>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</si>
  <si>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</si>
  <si>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</si>
  <si>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</si>
  <si>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</si>
  <si>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</si>
  <si>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</si>
  <si>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</si>
  <si>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</si>
  <si>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</si>
  <si>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</si>
  <si>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</si>
  <si>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</si>
  <si>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</si>
  <si>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</si>
  <si>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</si>
  <si>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</si>
  <si>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</si>
  <si>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</si>
  <si>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</si>
  <si>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</si>
  <si>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</si>
  <si>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</si>
  <si>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</si>
  <si>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</si>
  <si>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</si>
  <si>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</si>
  <si>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</si>
  <si>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</si>
  <si>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</si>
  <si>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</si>
  <si>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</si>
  <si>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</si>
  <si>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</si>
  <si>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</si>
  <si>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</si>
  <si>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</si>
  <si>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</si>
  <si>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</si>
  <si>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</si>
  <si>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</si>
  <si>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</si>
  <si>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</si>
  <si>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</si>
  <si>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</si>
  <si>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</si>
  <si>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</si>
  <si>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</si>
  <si>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</si>
  <si>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</si>
  <si>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</si>
  <si>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</si>
  <si>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</si>
  <si>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</si>
  <si>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</si>
  <si>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</si>
  <si>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</si>
  <si>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</si>
  <si>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</si>
  <si>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</si>
  <si>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</si>
  <si>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</si>
  <si>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</si>
  <si>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</si>
  <si>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</si>
  <si>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</si>
  <si>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</si>
  <si>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</si>
  <si>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</si>
  <si>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</si>
  <si>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</si>
  <si>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</si>
  <si>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</si>
  <si>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</si>
  <si>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</si>
  <si>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</si>
  <si>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</si>
  <si>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</si>
  <si>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</si>
  <si>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</si>
  <si>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</si>
  <si>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</si>
  <si>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</si>
  <si>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</si>
  <si>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</si>
  <si>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</si>
  <si>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</si>
  <si>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</si>
  <si>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</si>
  <si>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</si>
  <si>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</si>
  <si>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</si>
  <si>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</si>
  <si>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</si>
  <si>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</si>
  <si>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</si>
  <si>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</si>
  <si>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</si>
  <si>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</si>
  <si>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</si>
  <si>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</si>
  <si>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</si>
  <si>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</si>
  <si>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</si>
  <si>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</si>
  <si>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</si>
  <si>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</si>
  <si>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</si>
  <si>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</si>
  <si>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</si>
  <si>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</si>
  <si>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</si>
  <si>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</si>
  <si>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</si>
  <si>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</si>
  <si>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</si>
  <si>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</si>
  <si>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</si>
  <si>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</si>
  <si>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</si>
  <si>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</si>
  <si>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</si>
  <si>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</si>
  <si>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</si>
  <si>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</si>
  <si>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</si>
  <si>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</si>
  <si>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</si>
  <si>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</si>
  <si>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</si>
  <si>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</si>
  <si>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</si>
  <si>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</si>
  <si>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</si>
  <si>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</si>
  <si>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</si>
  <si>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</si>
  <si>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</si>
  <si>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</si>
  <si>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</si>
  <si>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</si>
  <si>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</si>
  <si>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</si>
  <si>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</si>
  <si>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</si>
  <si>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</si>
  <si>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</si>
  <si>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</si>
  <si>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</si>
  <si>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</si>
  <si>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</si>
  <si>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</si>
  <si>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</si>
  <si>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</si>
  <si>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</si>
  <si>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</si>
  <si>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</si>
  <si>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</si>
  <si>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</si>
  <si>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</si>
  <si>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</si>
  <si>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</si>
  <si>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</si>
  <si>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</si>
  <si>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</si>
  <si>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</si>
  <si>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</si>
  <si>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</si>
  <si>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</si>
  <si>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</si>
  <si>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</si>
  <si>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</si>
  <si>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</si>
  <si>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</si>
  <si>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</si>
  <si>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</si>
  <si>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</si>
  <si>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</si>
  <si>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</si>
  <si>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</si>
  <si>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</si>
  <si>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</si>
  <si>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</si>
  <si>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</si>
  <si>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</si>
  <si>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</si>
  <si>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</si>
  <si>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</si>
  <si>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</si>
  <si>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</si>
  <si>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</si>
  <si>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</si>
  <si>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</si>
  <si>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</si>
  <si>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</si>
  <si>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</si>
  <si>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</si>
  <si>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</si>
  <si>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</si>
  <si>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</si>
  <si>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</si>
  <si>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</si>
  <si>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</si>
  <si>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</si>
  <si>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</si>
  <si>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</si>
  <si>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</si>
  <si>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</si>
  <si>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</si>
  <si>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</si>
  <si>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</si>
  <si>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</si>
  <si>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</si>
  <si>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</si>
  <si>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</si>
  <si>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</si>
  <si>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</si>
  <si>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</si>
  <si>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</si>
  <si>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</si>
  <si>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</si>
  <si>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</si>
  <si>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</si>
  <si>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</si>
  <si>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</si>
  <si>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</si>
  <si>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</si>
  <si>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</si>
  <si>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</si>
  <si>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</si>
  <si>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</si>
  <si>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</si>
  <si>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</si>
  <si>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</si>
  <si>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</si>
  <si>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</si>
  <si>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</si>
  <si>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</si>
  <si>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</si>
  <si>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</si>
  <si>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</si>
  <si>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</si>
  <si>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</si>
  <si>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</si>
  <si>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</si>
  <si>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</si>
  <si>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</si>
  <si>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</si>
  <si>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</si>
  <si>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</si>
  <si>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</si>
  <si>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</si>
  <si>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</si>
  <si>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</si>
  <si>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</si>
  <si>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</si>
  <si>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</si>
  <si>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</si>
  <si>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</si>
  <si>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</si>
  <si>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</si>
  <si>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</si>
  <si>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</si>
  <si>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</si>
  <si>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</si>
  <si>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</si>
  <si>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</si>
  <si>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</si>
  <si>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</si>
  <si>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</si>
  <si>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</si>
  <si>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</si>
  <si>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</si>
  <si>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</si>
  <si>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</si>
  <si>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</si>
  <si>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</si>
  <si>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</si>
  <si>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</si>
  <si>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</si>
  <si>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</si>
  <si>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</si>
  <si>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</si>
  <si>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</si>
  <si>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</si>
  <si>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</si>
  <si>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</si>
  <si>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</si>
  <si>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</si>
  <si>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</si>
  <si>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</si>
  <si>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</si>
  <si>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</si>
  <si>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</si>
  <si>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</si>
  <si>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</si>
  <si>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</si>
  <si>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</si>
  <si>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</si>
  <si>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</si>
  <si>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</si>
  <si>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</si>
  <si>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</si>
  <si>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</si>
  <si>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</si>
  <si>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</si>
  <si>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</si>
  <si>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</si>
  <si>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</si>
  <si>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</si>
  <si>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</si>
  <si>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</si>
  <si>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</si>
  <si>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</si>
  <si>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</si>
  <si>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</si>
  <si>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</si>
  <si>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</si>
  <si>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</si>
  <si>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</si>
  <si>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</si>
  <si>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</si>
  <si>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</si>
  <si>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</si>
  <si>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</si>
  <si>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</si>
  <si>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</si>
  <si>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</si>
  <si>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</si>
  <si>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</si>
  <si>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</si>
  <si>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</si>
  <si>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</si>
  <si>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</si>
  <si>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</si>
  <si>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</si>
  <si>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</si>
  <si>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</si>
  <si>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</si>
  <si>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</si>
  <si>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</si>
  <si>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</si>
  <si>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</si>
  <si>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</si>
  <si>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</si>
  <si>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</si>
  <si>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</si>
  <si>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</si>
  <si>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</si>
  <si>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</si>
  <si>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</si>
  <si>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</si>
  <si>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</si>
  <si>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</si>
  <si>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</si>
  <si>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</si>
  <si>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</si>
  <si>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</si>
  <si>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</si>
  <si>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</si>
  <si>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</si>
  <si>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</si>
  <si>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</si>
  <si>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</si>
  <si>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</si>
  <si>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</si>
  <si>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</si>
  <si>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</si>
  <si>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</si>
  <si>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</si>
  <si>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</si>
  <si>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</si>
  <si>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</si>
  <si>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</si>
  <si>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</si>
  <si>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</si>
  <si>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</si>
  <si>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</si>
  <si>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</si>
  <si>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</si>
  <si>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</si>
  <si>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</si>
  <si>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</si>
  <si>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</si>
  <si>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</si>
  <si>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</si>
  <si>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</si>
  <si>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</si>
  <si>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</si>
  <si>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</si>
  <si>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</si>
  <si>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</si>
  <si>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</si>
  <si>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</si>
  <si>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</si>
  <si>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</si>
  <si>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</si>
  <si>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</si>
  <si>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</si>
  <si>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</si>
  <si>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</si>
  <si>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</si>
  <si>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</si>
  <si>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</si>
  <si>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</si>
  <si>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</si>
  <si>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</si>
  <si>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</si>
  <si>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</si>
  <si>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</si>
  <si>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</si>
  <si>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</si>
  <si>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</si>
  <si>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</si>
  <si>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</si>
  <si>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</si>
  <si>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</si>
  <si>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</si>
  <si>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</si>
  <si>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</si>
  <si>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</si>
  <si>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</si>
  <si>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</si>
  <si>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</si>
  <si>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</si>
  <si>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</si>
  <si>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</si>
  <si>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</si>
  <si>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</si>
  <si>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</si>
  <si>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</si>
  <si>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</si>
  <si>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</si>
  <si>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</si>
  <si>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</si>
  <si>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</si>
  <si>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</si>
  <si>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</si>
  <si>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</si>
  <si>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</si>
  <si>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</si>
  <si>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</si>
  <si>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</si>
  <si>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</si>
  <si>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</si>
  <si>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</si>
  <si>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</si>
  <si>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</si>
  <si>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</si>
  <si>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</si>
  <si>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</si>
  <si>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</si>
  <si>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</si>
  <si>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</si>
  <si>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</si>
  <si>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</si>
  <si>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</si>
  <si>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</si>
  <si>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</si>
  <si>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</si>
  <si>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</si>
  <si>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</si>
  <si>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</si>
  <si>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</si>
  <si>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</si>
  <si>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</si>
  <si>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</si>
  <si>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</si>
  <si>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</si>
  <si>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</si>
  <si>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</si>
  <si>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</si>
  <si>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</si>
  <si>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</si>
  <si>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</si>
  <si>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</si>
  <si>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</si>
  <si>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</si>
  <si>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</si>
  <si>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</si>
  <si>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</si>
  <si>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</si>
  <si>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</si>
  <si>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</si>
  <si>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</si>
  <si>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</si>
  <si>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</si>
  <si>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</si>
  <si>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</si>
  <si>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</si>
  <si>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</si>
  <si>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</si>
  <si>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</si>
  <si>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</si>
  <si>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</si>
  <si>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</si>
  <si>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</si>
  <si>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</si>
  <si>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</si>
  <si>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</si>
  <si>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</si>
  <si>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</si>
  <si>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</si>
  <si>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</si>
  <si>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</si>
  <si>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</si>
  <si>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</si>
  <si>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</si>
  <si>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</si>
  <si>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</si>
  <si>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</si>
  <si>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</si>
  <si>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</si>
  <si>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</si>
  <si>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</si>
  <si>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</si>
  <si>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</si>
  <si>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</si>
  <si>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</si>
  <si>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</si>
  <si>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</si>
  <si>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</si>
  <si>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</si>
  <si>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</si>
  <si>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</si>
  <si>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</si>
  <si>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</si>
  <si>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</si>
  <si>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</si>
  <si>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</si>
  <si>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</si>
  <si>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</si>
  <si>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</si>
  <si>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</si>
  <si>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</si>
  <si>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</si>
  <si>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</si>
  <si>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</si>
  <si>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</si>
  <si>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</si>
  <si>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</si>
  <si>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</si>
  <si>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</si>
  <si>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</si>
  <si>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</si>
  <si>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</si>
  <si>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</si>
  <si>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</si>
  <si>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</si>
  <si>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</si>
  <si>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</si>
  <si>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</si>
  <si>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</si>
  <si>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</si>
  <si>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</si>
  <si>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</si>
  <si>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</si>
  <si>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</si>
  <si>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</si>
  <si>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</si>
  <si>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</si>
  <si>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</si>
  <si>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</si>
  <si>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</si>
  <si>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</si>
  <si>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</si>
  <si>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</si>
  <si>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</si>
  <si>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</si>
  <si>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</si>
  <si>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</si>
  <si>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</si>
  <si>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</si>
  <si>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</si>
  <si>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</si>
  <si>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</si>
  <si>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</si>
  <si>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</si>
  <si>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</si>
  <si>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</si>
  <si>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</si>
  <si>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</si>
  <si>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</si>
  <si>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</si>
  <si>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</si>
  <si>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</si>
  <si>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</si>
  <si>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</si>
  <si>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</si>
  <si>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</si>
  <si>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</si>
  <si>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</si>
  <si>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</si>
  <si>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</si>
  <si>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</si>
  <si>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</si>
  <si>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</si>
  <si>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</si>
  <si>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</si>
  <si>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</si>
  <si>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</si>
  <si>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</si>
  <si>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</si>
  <si>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</si>
  <si>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</si>
  <si>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</si>
  <si>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</si>
  <si>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</si>
  <si>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</si>
  <si>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</si>
  <si>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</si>
  <si>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</si>
  <si>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</si>
  <si>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</si>
  <si>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</si>
  <si>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</si>
  <si>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</si>
  <si>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</si>
  <si>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</si>
  <si>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</si>
  <si>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</si>
  <si>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</si>
  <si>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</si>
  <si>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</si>
  <si>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</si>
  <si>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</si>
  <si>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</si>
  <si>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</si>
  <si>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</si>
  <si>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</si>
  <si>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</si>
  <si>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</si>
  <si>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</si>
  <si>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</si>
  <si>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</si>
  <si>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</si>
  <si>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</si>
  <si>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</si>
  <si>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</si>
  <si>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</si>
  <si>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</si>
  <si>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</si>
  <si>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</si>
  <si>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</si>
  <si>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</si>
  <si>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</si>
  <si>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</si>
  <si>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</si>
  <si>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</si>
  <si>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</si>
  <si>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</si>
  <si>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</si>
  <si>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</si>
  <si>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</si>
  <si>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</si>
  <si>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</si>
  <si>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</si>
  <si>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</si>
  <si>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</si>
  <si>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</si>
  <si>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</si>
  <si>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</si>
  <si>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</si>
  <si>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</si>
  <si>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</si>
  <si>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</si>
  <si>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</si>
  <si>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</si>
  <si>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</si>
  <si>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</si>
  <si>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</si>
  <si>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</si>
  <si>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</si>
  <si>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</si>
  <si>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</si>
  <si>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</si>
  <si>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</si>
  <si>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</si>
  <si>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</si>
  <si>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</si>
  <si>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</si>
  <si>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</si>
  <si>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</si>
  <si>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</si>
  <si>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</si>
  <si>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</si>
  <si>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</si>
  <si>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</si>
  <si>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</si>
  <si>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</si>
  <si>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</si>
  <si>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</si>
  <si>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</si>
  <si>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</si>
  <si>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</si>
  <si>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</si>
  <si>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</si>
  <si>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</si>
  <si>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</si>
  <si>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</si>
  <si>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</si>
  <si>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</si>
  <si>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</si>
  <si>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</si>
  <si>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</si>
  <si>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</si>
  <si>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</si>
  <si>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</si>
  <si>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</si>
  <si>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</si>
  <si>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</si>
  <si>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</si>
  <si>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</si>
  <si>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</si>
  <si>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</si>
  <si>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</si>
  <si>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</si>
  <si>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</si>
  <si>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</si>
  <si>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</si>
  <si>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</si>
  <si>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</si>
  <si>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</si>
  <si>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</si>
  <si>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</si>
  <si>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</si>
  <si>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</si>
  <si>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</si>
  <si>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</si>
  <si>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</si>
  <si>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</si>
  <si>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</si>
  <si>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</si>
  <si>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</si>
  <si>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</si>
  <si>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</si>
  <si>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</si>
  <si>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</si>
  <si>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</si>
  <si>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</si>
  <si>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</si>
  <si>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</si>
  <si>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</si>
  <si>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</si>
  <si>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</si>
  <si>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</si>
  <si>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</si>
  <si>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</si>
  <si>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</si>
  <si>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</si>
  <si>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</si>
  <si>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</si>
  <si>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</si>
  <si>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</si>
  <si>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</si>
  <si>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</si>
  <si>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</si>
  <si>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</si>
  <si>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</si>
  <si>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</si>
  <si>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</si>
  <si>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</si>
  <si>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</si>
  <si>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</si>
  <si>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</si>
  <si>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</si>
  <si>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</si>
  <si>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</si>
  <si>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</si>
  <si>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</si>
  <si>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</si>
  <si>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</si>
  <si>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</si>
  <si>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</si>
  <si>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</si>
  <si>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</si>
  <si>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</si>
  <si>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</si>
  <si>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</si>
  <si>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</si>
  <si>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</si>
  <si>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</si>
  <si>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</si>
  <si>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</si>
  <si>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</si>
  <si>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</si>
  <si>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</si>
  <si>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</si>
  <si>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</si>
  <si>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</si>
  <si>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</si>
  <si>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</si>
  <si>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</si>
  <si>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</si>
  <si>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</si>
  <si>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</si>
  <si>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</si>
  <si>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</si>
  <si>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</si>
  <si>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</si>
  <si>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</si>
  <si>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</si>
  <si>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</si>
  <si>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</si>
  <si>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</si>
  <si>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</si>
  <si>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</si>
  <si>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</si>
  <si>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</si>
  <si>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</si>
  <si>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</si>
  <si>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</si>
  <si>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</si>
  <si>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</si>
  <si>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</si>
  <si>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</si>
  <si>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</si>
  <si>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</si>
  <si>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</si>
  <si>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</si>
  <si>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</si>
  <si>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</si>
  <si>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</si>
  <si>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</si>
  <si>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</si>
  <si>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</si>
  <si>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</si>
  <si>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</si>
  <si>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</si>
  <si>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</si>
  <si>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</si>
  <si>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</si>
  <si>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</si>
  <si>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</si>
  <si>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</si>
  <si>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</si>
  <si>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</si>
  <si>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</si>
  <si>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</si>
  <si>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</si>
  <si>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</si>
  <si>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</si>
  <si>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</si>
  <si>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</si>
  <si>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</si>
  <si>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</si>
  <si>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</si>
  <si>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</si>
  <si>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</si>
  <si>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</si>
  <si>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</si>
  <si>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</si>
  <si>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</si>
  <si>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</si>
  <si>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</si>
  <si>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</si>
  <si>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</si>
  <si>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</si>
  <si>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</si>
  <si>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</si>
  <si>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</si>
  <si>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</si>
  <si>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</si>
  <si>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</si>
  <si>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</si>
  <si>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</si>
  <si>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</si>
  <si>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</si>
  <si>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</si>
  <si>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</si>
  <si>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</si>
  <si>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</si>
  <si>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</si>
  <si>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</si>
  <si>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</si>
  <si>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</si>
  <si>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</si>
  <si>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</si>
  <si>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</si>
  <si>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</si>
  <si>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</si>
  <si>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</si>
  <si>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</si>
  <si>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</si>
  <si>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</si>
  <si>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</si>
  <si>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</si>
  <si>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</si>
  <si>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</si>
  <si>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</si>
  <si>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</si>
  <si>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</si>
  <si>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</si>
  <si>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</si>
  <si>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</si>
  <si>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</si>
  <si>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</si>
  <si>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</si>
  <si>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</si>
  <si>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</si>
  <si>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</si>
  <si>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</si>
  <si>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</si>
  <si>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</si>
  <si>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</si>
  <si>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</si>
  <si>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</si>
  <si>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</si>
  <si>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</si>
  <si>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</si>
  <si>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</si>
  <si>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</si>
  <si>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</si>
  <si>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</si>
  <si>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</si>
  <si>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</si>
  <si>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</si>
  <si>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</si>
  <si>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</si>
  <si>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</si>
  <si>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</si>
  <si>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</si>
  <si>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</si>
  <si>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</si>
  <si>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</si>
  <si>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</si>
  <si>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</si>
  <si>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</si>
  <si>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</si>
  <si>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</si>
  <si>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</si>
  <si>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</si>
  <si>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</si>
  <si>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</si>
  <si>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</si>
  <si>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</si>
  <si>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</si>
  <si>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</si>
  <si>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</si>
  <si>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</si>
  <si>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</si>
  <si>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</si>
  <si>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</si>
  <si>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</si>
  <si>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</si>
  <si>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</si>
  <si>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</si>
  <si>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</si>
  <si>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</si>
  <si>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</si>
  <si>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</si>
  <si>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</si>
  <si>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</si>
  <si>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</si>
  <si>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</si>
  <si>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</si>
  <si>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</si>
  <si>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</si>
  <si>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</si>
  <si>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</si>
  <si>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</si>
  <si>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</si>
  <si>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</si>
  <si>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</si>
  <si>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</si>
  <si>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</si>
  <si>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</si>
  <si>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</si>
  <si>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</si>
  <si>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</si>
  <si>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</si>
  <si>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</si>
  <si>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</si>
  <si>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</si>
  <si>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</si>
  <si>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</si>
  <si>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</si>
  <si>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</si>
  <si>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</si>
  <si>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</si>
  <si>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</si>
  <si>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</si>
  <si>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</si>
  <si>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</si>
  <si>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</si>
  <si>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</si>
  <si>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</si>
  <si>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</si>
  <si>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</si>
  <si>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</si>
  <si>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</si>
  <si>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</si>
  <si>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</si>
  <si>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</si>
  <si>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</si>
  <si>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</si>
  <si>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</si>
  <si>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</si>
  <si>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</si>
  <si>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</si>
  <si>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</si>
  <si>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</si>
  <si>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</si>
  <si>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</si>
  <si>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</si>
  <si>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</si>
  <si>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</si>
  <si>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</si>
  <si>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</si>
  <si>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</si>
  <si>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</si>
  <si>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</si>
  <si>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</si>
  <si>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</si>
  <si>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</si>
  <si>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</si>
  <si>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</si>
  <si>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</si>
  <si>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</si>
  <si>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</si>
  <si>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</si>
  <si>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</si>
  <si>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</si>
  <si>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</si>
  <si>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</si>
  <si>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</si>
  <si>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</si>
  <si>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</si>
  <si>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</si>
  <si>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</si>
  <si>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</si>
  <si>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</si>
  <si>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</si>
  <si>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</si>
  <si>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</si>
  <si>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</si>
  <si>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</si>
  <si>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</si>
  <si>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</si>
  <si>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</si>
  <si>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</si>
  <si>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</si>
  <si>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</si>
  <si>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</si>
  <si>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</si>
  <si>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</si>
  <si>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</si>
  <si>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</si>
  <si>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</si>
  <si>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</si>
  <si>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</si>
  <si>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</si>
  <si>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</si>
  <si>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</si>
  <si>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</si>
  <si>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</si>
  <si>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</si>
  <si>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</si>
  <si>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</si>
  <si>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</si>
  <si>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</si>
  <si>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</si>
  <si>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</si>
  <si>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</si>
  <si>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</si>
  <si>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</si>
  <si>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</si>
  <si>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</si>
  <si>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</si>
  <si>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</si>
  <si>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</si>
  <si>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</si>
  <si>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</si>
  <si>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</si>
  <si>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</si>
  <si>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</si>
  <si>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</si>
  <si>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</si>
  <si>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</si>
  <si>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</si>
  <si>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</si>
  <si>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</si>
  <si>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</si>
  <si>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</si>
  <si>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</si>
  <si>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</si>
  <si>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</si>
  <si>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</si>
  <si>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</si>
  <si>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</si>
  <si>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</si>
  <si>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</si>
  <si>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</si>
  <si>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</si>
  <si>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</si>
  <si>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</si>
  <si>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</si>
  <si>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</si>
  <si>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</si>
  <si>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</si>
  <si>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</si>
  <si>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</si>
  <si>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</si>
  <si>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</si>
  <si>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</si>
  <si>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</si>
  <si>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</si>
  <si>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</si>
  <si>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</si>
  <si>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</si>
  <si>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</si>
  <si>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</si>
  <si>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</si>
  <si>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</si>
  <si>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</si>
  <si>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</si>
  <si>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</si>
  <si>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</si>
  <si>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</si>
  <si>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</si>
  <si>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</si>
  <si>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</si>
  <si>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</si>
  <si>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</si>
  <si>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</si>
  <si>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</si>
  <si>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</si>
  <si>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</si>
  <si>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</si>
  <si>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</si>
  <si>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</si>
  <si>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</si>
  <si>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</si>
  <si>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</si>
  <si>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</si>
  <si>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</si>
  <si>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</si>
  <si>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</si>
  <si>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</si>
  <si>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</si>
  <si>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</si>
  <si>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</si>
  <si>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</si>
  <si>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</si>
  <si>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</si>
  <si>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</si>
  <si>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</si>
  <si>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</si>
  <si>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</si>
  <si>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</si>
  <si>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</si>
  <si>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</si>
  <si>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</si>
  <si>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</si>
  <si>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</si>
  <si>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</si>
  <si>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</si>
  <si>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</si>
  <si>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</si>
  <si>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</si>
  <si>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</si>
  <si>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</si>
  <si>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</si>
  <si>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</si>
  <si>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</si>
  <si>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</si>
  <si>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</si>
  <si>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</si>
  <si>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</si>
  <si>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</si>
  <si>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</si>
  <si>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</si>
  <si>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</si>
  <si>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</si>
  <si>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</si>
  <si>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</si>
  <si>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</si>
  <si>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</si>
  <si>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</si>
  <si>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</si>
  <si>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</si>
  <si>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</si>
  <si>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</si>
  <si>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</si>
  <si>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</si>
  <si>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</si>
  <si>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</si>
  <si>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</si>
  <si>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</si>
  <si>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</si>
  <si>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</si>
  <si>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</si>
  <si>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</si>
  <si>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</si>
  <si>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</si>
  <si>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</si>
  <si>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</si>
  <si>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</si>
  <si>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</si>
  <si>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</si>
  <si>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</si>
  <si>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</si>
  <si>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</si>
  <si>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</si>
  <si>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</si>
  <si>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</si>
  <si>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</si>
  <si>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</si>
  <si>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</si>
  <si>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</si>
  <si>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</si>
  <si>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</si>
  <si>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</si>
  <si>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</si>
  <si>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</si>
  <si>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</si>
  <si>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</si>
  <si>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</si>
  <si>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</si>
  <si>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</si>
  <si>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</si>
  <si>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</si>
  <si>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</si>
  <si>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</si>
  <si>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</si>
  <si>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</si>
  <si>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</si>
  <si>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</si>
  <si>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</si>
  <si>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</si>
  <si>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</si>
  <si>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</si>
  <si>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</si>
  <si>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</si>
  <si>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</si>
  <si>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</si>
  <si>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</si>
  <si>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</si>
  <si>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</si>
  <si>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</si>
  <si>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</si>
  <si>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</si>
  <si>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</si>
  <si>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</si>
  <si>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</si>
  <si>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</si>
  <si>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</si>
  <si>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</si>
  <si>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</si>
  <si>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</si>
  <si>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</si>
  <si>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</si>
  <si>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</si>
  <si>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</si>
  <si>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</si>
  <si>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</si>
  <si>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</si>
  <si>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</si>
  <si>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</si>
  <si>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</si>
  <si>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</si>
  <si>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</si>
  <si>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</si>
  <si>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</si>
  <si>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</si>
  <si>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</si>
  <si>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</si>
  <si>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</si>
  <si>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</si>
  <si>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</si>
  <si>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</si>
  <si>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</si>
  <si>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</si>
  <si>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</si>
  <si>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</si>
  <si>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</si>
  <si>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</si>
  <si>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</si>
  <si>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</si>
  <si>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</si>
  <si>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</si>
  <si>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</si>
  <si>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</si>
  <si>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</si>
  <si>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</si>
  <si>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</si>
  <si>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</si>
  <si>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</si>
  <si>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</si>
  <si>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</si>
  <si>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</si>
  <si>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</si>
  <si>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</si>
  <si>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</si>
  <si>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</si>
  <si>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</si>
  <si>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</si>
  <si>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</si>
  <si>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</si>
  <si>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</si>
  <si>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</si>
  <si>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</si>
  <si>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</si>
  <si>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</si>
  <si>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</si>
  <si>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</si>
  <si>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</si>
  <si>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</si>
  <si>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</si>
  <si>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</si>
  <si>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</si>
  <si>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</si>
  <si>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</si>
  <si>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</si>
  <si>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</si>
  <si>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</si>
  <si>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</si>
  <si>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</si>
  <si>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</si>
  <si>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</si>
  <si>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</si>
  <si>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</si>
  <si>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</si>
  <si>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</si>
  <si>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</si>
  <si>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</si>
  <si>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</si>
  <si>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</si>
  <si>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</si>
  <si>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</si>
  <si>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</si>
  <si>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</si>
  <si>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</si>
  <si>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</si>
  <si>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</si>
  <si>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</si>
  <si>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</si>
  <si>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</si>
  <si>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</si>
  <si>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</si>
  <si>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</si>
  <si>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</si>
  <si>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</si>
  <si>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</si>
  <si>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</si>
  <si>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</si>
  <si>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</si>
  <si>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</si>
  <si>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</si>
  <si>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</si>
  <si>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</si>
  <si>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</si>
  <si>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</si>
  <si>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</si>
  <si>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</si>
  <si>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</si>
  <si>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</si>
  <si>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</si>
  <si>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</si>
  <si>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</si>
  <si>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</si>
  <si>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</si>
  <si>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</si>
  <si>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</si>
  <si>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</si>
  <si>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</si>
  <si>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</si>
  <si>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</si>
  <si>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</si>
  <si>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</si>
  <si>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</si>
  <si>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</si>
  <si>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</si>
  <si>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</si>
  <si>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</si>
  <si>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</si>
  <si>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</si>
  <si>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</si>
  <si>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</si>
  <si>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</si>
  <si>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</si>
  <si>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</si>
  <si>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</si>
  <si>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</si>
  <si>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</si>
  <si>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</si>
  <si>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</si>
  <si>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</si>
  <si>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</si>
  <si>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</si>
  <si>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</si>
  <si>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</si>
  <si>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</si>
  <si>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</si>
  <si>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</si>
  <si>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</si>
  <si>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</si>
  <si>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</si>
  <si>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</si>
  <si>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</si>
  <si>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</si>
  <si>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</si>
  <si>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</si>
  <si>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</si>
  <si>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</si>
  <si>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</si>
  <si>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</si>
  <si>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</si>
  <si>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</si>
  <si>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</si>
  <si>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</si>
  <si>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</si>
  <si>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</si>
  <si>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</si>
  <si>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</si>
  <si>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</si>
  <si>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</si>
  <si>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</si>
  <si>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</si>
  <si>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</si>
  <si>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</si>
  <si>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</si>
  <si>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</si>
  <si>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</si>
  <si>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</si>
  <si>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</si>
  <si>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</si>
  <si>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</si>
  <si>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</si>
  <si>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</si>
  <si>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</si>
  <si>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</si>
  <si>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</si>
  <si>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</si>
  <si>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</si>
  <si>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</si>
  <si>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</si>
  <si>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</si>
  <si>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</si>
  <si>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</si>
  <si>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</si>
  <si>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</si>
  <si>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</si>
  <si>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</si>
  <si>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</si>
  <si>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</si>
  <si>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</si>
  <si>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</si>
  <si>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</si>
  <si>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</si>
  <si>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</si>
  <si>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</si>
  <si>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</si>
  <si>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</si>
  <si>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</si>
  <si>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</si>
  <si>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</si>
  <si>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</si>
  <si>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</si>
  <si>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</si>
  <si>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</si>
  <si>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</si>
  <si>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</si>
  <si>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</si>
  <si>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</si>
  <si>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</si>
  <si>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</si>
  <si>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</si>
  <si>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</si>
  <si>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</si>
  <si>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</si>
  <si>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</si>
  <si>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</si>
  <si>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</si>
  <si>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</si>
  <si>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</si>
  <si>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</si>
  <si>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</si>
  <si>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</si>
  <si>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</si>
  <si>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</si>
  <si>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</si>
  <si>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</si>
  <si>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</si>
  <si>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</si>
  <si>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</si>
  <si>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</si>
  <si>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</si>
  <si>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</si>
  <si>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</si>
  <si>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</si>
  <si>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</si>
  <si>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</si>
  <si>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</si>
  <si>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</si>
  <si>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</si>
  <si>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</si>
  <si>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</si>
  <si>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</si>
  <si>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</si>
  <si>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</si>
  <si>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</si>
  <si>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</si>
  <si>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</si>
  <si>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</si>
  <si>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</si>
  <si>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</si>
  <si>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</si>
  <si>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</si>
  <si>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</si>
  <si>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</si>
  <si>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</si>
  <si>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</si>
  <si>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</si>
  <si>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</si>
  <si>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</si>
  <si>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</si>
  <si>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</si>
  <si>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</si>
  <si>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</si>
  <si>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</si>
  <si>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</si>
  <si>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</si>
  <si>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</si>
  <si>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</si>
  <si>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</si>
  <si>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</si>
  <si>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</si>
  <si>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</si>
  <si>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</si>
  <si>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</si>
  <si>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</si>
  <si>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</si>
  <si>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</si>
  <si>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</si>
  <si>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</si>
  <si>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</si>
  <si>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</si>
  <si>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</si>
  <si>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</si>
  <si>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</si>
  <si>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</si>
  <si>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</si>
  <si>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</si>
  <si>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</si>
  <si>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</si>
  <si>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</si>
  <si>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</si>
  <si>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</si>
  <si>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</si>
  <si>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</si>
  <si>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</si>
  <si>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</si>
  <si>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</si>
  <si>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</si>
  <si>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</si>
  <si>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</si>
  <si>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</si>
  <si>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</si>
  <si>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</si>
  <si>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</si>
  <si>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</si>
  <si>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</si>
  <si>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</si>
  <si>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</si>
  <si>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</si>
  <si>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</si>
  <si>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</si>
  <si>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</si>
  <si>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</si>
  <si>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</si>
  <si>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</si>
  <si>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</si>
  <si>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</si>
  <si>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</si>
  <si>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</si>
  <si>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</si>
  <si>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</si>
  <si>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</si>
  <si>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</si>
  <si>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</si>
  <si>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</si>
  <si>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</si>
  <si>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</si>
  <si>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</si>
  <si>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</si>
  <si>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</si>
  <si>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</si>
  <si>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</si>
  <si>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</si>
  <si>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</si>
  <si>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</si>
  <si>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</si>
  <si>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</si>
  <si>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</si>
  <si>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</si>
  <si>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</si>
  <si>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</si>
  <si>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</si>
  <si>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</si>
  <si>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</si>
  <si>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</si>
  <si>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</si>
  <si>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</si>
  <si>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</si>
  <si>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</si>
  <si>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</si>
  <si>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</si>
  <si>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</si>
  <si>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</si>
  <si>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</si>
  <si>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</si>
  <si>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</si>
  <si>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</si>
  <si>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</si>
  <si>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</si>
  <si>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</si>
  <si>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</si>
  <si>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</si>
  <si>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</si>
  <si>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</si>
  <si>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</si>
  <si>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</si>
  <si>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</si>
  <si>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</si>
  <si>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</si>
  <si>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</si>
  <si>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</si>
  <si>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</si>
  <si>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</si>
  <si>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</si>
  <si>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</si>
  <si>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</si>
  <si>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</si>
  <si>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</si>
  <si>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</si>
  <si>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</si>
  <si>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</si>
  <si>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</si>
  <si>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</si>
  <si>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</si>
  <si>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</si>
  <si>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</si>
  <si>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</si>
  <si>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</si>
  <si>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</si>
  <si>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</si>
  <si>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</si>
  <si>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</si>
  <si>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</si>
  <si>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</si>
  <si>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</si>
  <si>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</si>
  <si>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</si>
  <si>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</si>
  <si>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</si>
  <si>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</si>
  <si>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</si>
  <si>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</si>
  <si>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</si>
  <si>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</si>
  <si>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</si>
  <si>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</si>
  <si>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</si>
  <si>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</si>
  <si>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</si>
  <si>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</si>
  <si>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</si>
  <si>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</si>
  <si>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</si>
  <si>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</si>
  <si>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</si>
  <si>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</si>
  <si>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</si>
  <si>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</si>
  <si>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</si>
  <si>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</si>
  <si>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</si>
  <si>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</si>
  <si>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</si>
  <si>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</si>
  <si>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</si>
  <si>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</si>
  <si>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</si>
  <si>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</si>
  <si>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</si>
  <si>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</si>
  <si>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</si>
  <si>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</si>
  <si>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</si>
  <si>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</si>
  <si>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</si>
  <si>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</si>
  <si>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</si>
  <si>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</si>
  <si>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</si>
  <si>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</si>
  <si>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</si>
  <si>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</si>
  <si>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</si>
  <si>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</si>
  <si>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</si>
  <si>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</si>
  <si>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</si>
  <si>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</si>
  <si>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</si>
  <si>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</si>
  <si>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</si>
  <si>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</si>
  <si>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</si>
  <si>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</si>
  <si>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</si>
  <si>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</si>
  <si>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</si>
  <si>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</si>
  <si>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</si>
  <si>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</si>
  <si>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</si>
  <si>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</si>
  <si>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</si>
  <si>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</si>
  <si>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</si>
  <si>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</si>
  <si>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</si>
  <si>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</si>
  <si>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</si>
  <si>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</si>
  <si>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</si>
  <si>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</si>
  <si>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</si>
  <si>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</si>
  <si>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</si>
  <si>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</si>
  <si>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</si>
  <si>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</si>
  <si>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</si>
  <si>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</si>
  <si>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</si>
  <si>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</si>
  <si>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</si>
  <si>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</si>
  <si>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</si>
  <si>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</si>
  <si>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</si>
  <si>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</si>
  <si>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</si>
  <si>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</si>
  <si>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</si>
  <si>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</si>
  <si>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</si>
  <si>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</si>
  <si>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</si>
  <si>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</si>
  <si>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</si>
  <si>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</si>
  <si>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</si>
  <si>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</si>
  <si>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</si>
  <si>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</si>
  <si>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</si>
  <si>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</si>
  <si>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</si>
  <si>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</si>
  <si>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</si>
  <si>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</si>
  <si>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</si>
  <si>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</si>
  <si>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</si>
  <si>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</si>
  <si>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</si>
  <si>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</si>
  <si>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</si>
  <si>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</si>
  <si>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</si>
  <si>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</si>
  <si>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</si>
  <si>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</si>
  <si>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</si>
  <si>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</si>
  <si>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</si>
  <si>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</si>
  <si>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</si>
  <si>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</si>
  <si>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</si>
  <si>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</si>
  <si>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</si>
  <si>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</si>
  <si>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</si>
  <si>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</si>
  <si>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</si>
  <si>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</si>
  <si>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</si>
  <si>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</si>
  <si>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</si>
  <si>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</si>
  <si>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</si>
  <si>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</si>
  <si>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</si>
  <si>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</si>
  <si>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</si>
  <si>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</si>
  <si>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</si>
  <si>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</si>
  <si>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</si>
  <si>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</si>
  <si>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</si>
  <si>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</si>
  <si>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</si>
  <si>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</si>
  <si>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</si>
  <si>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</si>
  <si>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</si>
  <si>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</si>
  <si>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</si>
  <si>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</si>
  <si>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</si>
  <si>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</si>
  <si>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</si>
  <si>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</si>
  <si>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</si>
  <si>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</si>
  <si>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</si>
  <si>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</si>
  <si>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</si>
  <si>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</si>
  <si>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</si>
  <si>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</si>
  <si>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</si>
  <si>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</si>
  <si>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</si>
  <si>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</si>
  <si>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</si>
  <si>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</si>
  <si>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</si>
  <si>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</si>
  <si>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</si>
  <si>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</si>
  <si>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</si>
  <si>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</si>
  <si>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</si>
  <si>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</si>
  <si>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</si>
  <si>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</si>
  <si>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</si>
  <si>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</si>
  <si>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</si>
  <si>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</si>
  <si>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</si>
  <si>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</si>
  <si>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</si>
  <si>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</si>
  <si>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</si>
  <si>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</si>
  <si>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</si>
  <si>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</si>
  <si>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</si>
  <si>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</si>
  <si>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</si>
  <si>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</si>
  <si>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</si>
  <si>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</si>
  <si>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</si>
  <si>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</si>
  <si>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</si>
  <si>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</si>
  <si>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</si>
  <si>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</si>
  <si>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</si>
  <si>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</si>
  <si>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</si>
  <si>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</si>
  <si>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</si>
  <si>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</si>
  <si>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</si>
  <si>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</si>
  <si>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</si>
  <si>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</si>
  <si>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</si>
  <si>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</si>
  <si>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</si>
  <si>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</si>
  <si>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</si>
  <si>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</si>
  <si>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</si>
  <si>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</si>
  <si>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</si>
  <si>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</si>
  <si>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</si>
  <si>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</si>
  <si>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</si>
  <si>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</si>
  <si>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</si>
  <si>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</si>
  <si>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</si>
  <si>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</si>
  <si>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</si>
  <si>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</si>
  <si>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</si>
  <si>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</si>
  <si>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</si>
  <si>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</si>
  <si>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</si>
  <si>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</si>
  <si>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</si>
  <si>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</si>
  <si>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</si>
  <si>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</si>
  <si>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</si>
  <si>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</si>
  <si>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</si>
  <si>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</si>
  <si>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</si>
  <si>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</si>
  <si>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</si>
  <si>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</si>
  <si>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</si>
  <si>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</si>
  <si>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</si>
  <si>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</si>
  <si>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</si>
  <si>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</si>
  <si>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</si>
  <si>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</si>
  <si>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</si>
  <si>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</si>
  <si>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</si>
  <si>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</si>
  <si>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</si>
  <si>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</si>
  <si>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</si>
  <si>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</si>
  <si>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</si>
  <si>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</si>
  <si>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</si>
  <si>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</si>
  <si>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</si>
  <si>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</si>
  <si>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</si>
  <si>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</si>
  <si>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</si>
  <si>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</si>
  <si>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</si>
  <si>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</si>
  <si>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</si>
  <si>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</si>
  <si>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</si>
  <si>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</si>
  <si>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</si>
  <si>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</si>
  <si>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</si>
  <si>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</si>
  <si>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</si>
  <si>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</si>
  <si>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</si>
  <si>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</si>
  <si>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</si>
  <si>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</si>
  <si>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</si>
  <si>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</si>
  <si>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</si>
  <si>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</si>
  <si>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</si>
  <si>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</si>
  <si>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</si>
  <si>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</si>
  <si>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</si>
  <si>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</si>
  <si>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</si>
  <si>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</si>
  <si>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</si>
  <si>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</si>
  <si>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</si>
  <si>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</si>
  <si>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</si>
  <si>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</si>
  <si>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</si>
  <si>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</si>
  <si>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</si>
  <si>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</si>
  <si>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</si>
  <si>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</si>
  <si>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</si>
  <si>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</si>
  <si>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</si>
  <si>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</si>
  <si>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</si>
  <si>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</si>
  <si>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</si>
  <si>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</si>
  <si>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</si>
  <si>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</si>
  <si>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</si>
  <si>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</si>
  <si>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</si>
  <si>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</si>
  <si>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</si>
  <si>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</si>
  <si>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</si>
  <si>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</si>
  <si>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</si>
  <si>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</si>
  <si>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</si>
  <si>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</si>
  <si>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</si>
  <si>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</si>
  <si>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</si>
  <si>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</si>
  <si>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</si>
  <si>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</si>
  <si>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</si>
  <si>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</si>
  <si>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</si>
  <si>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</si>
  <si>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</si>
  <si>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</si>
  <si>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</si>
  <si>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</si>
  <si>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</si>
  <si>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</si>
  <si>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</si>
  <si>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</si>
  <si>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</si>
  <si>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</si>
  <si>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</si>
  <si>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</si>
  <si>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</si>
  <si>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</si>
  <si>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</si>
  <si>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</si>
  <si>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</si>
  <si>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</si>
  <si>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</si>
  <si>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</si>
  <si>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</si>
  <si>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</si>
  <si>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</si>
  <si>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</si>
  <si>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</si>
  <si>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</si>
  <si>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</si>
  <si>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</si>
  <si>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</si>
  <si>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</si>
  <si>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</si>
  <si>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</si>
  <si>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</si>
  <si>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</si>
  <si>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</si>
  <si>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</si>
  <si>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</si>
  <si>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</si>
  <si>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</si>
  <si>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</si>
  <si>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</si>
  <si>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</si>
  <si>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</si>
  <si>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</si>
  <si>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</si>
  <si>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</si>
  <si>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</si>
  <si>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</si>
  <si>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</si>
  <si>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</si>
  <si>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</si>
  <si>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</si>
  <si>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</si>
  <si>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</si>
  <si>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</si>
  <si>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</si>
  <si>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</si>
  <si>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</si>
  <si>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</si>
  <si>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</si>
  <si>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</si>
  <si>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</si>
  <si>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</si>
  <si>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</si>
  <si>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</si>
  <si>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</si>
  <si>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</si>
  <si>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</si>
  <si>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</si>
  <si>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</si>
  <si>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</si>
  <si>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</si>
  <si>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</si>
  <si>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</si>
  <si>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</si>
  <si>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</si>
  <si>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</si>
  <si>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</si>
  <si>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</si>
  <si>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</si>
  <si>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</si>
  <si>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</si>
  <si>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</si>
  <si>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</si>
  <si>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</si>
  <si>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</si>
  <si>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</si>
  <si>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</si>
  <si>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</si>
  <si>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</si>
  <si>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</si>
  <si>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</si>
  <si>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</si>
  <si>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</si>
  <si>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</si>
  <si>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</si>
  <si>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</si>
  <si>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</si>
  <si>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</si>
  <si>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</si>
  <si>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</si>
  <si>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</si>
  <si>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</si>
  <si>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</si>
  <si>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</si>
  <si>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</si>
  <si>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</si>
  <si>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</si>
  <si>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</si>
  <si>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</si>
  <si>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</si>
  <si>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</si>
  <si>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</si>
  <si>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</si>
  <si>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</si>
  <si>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</si>
  <si>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</si>
  <si>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</si>
  <si>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</si>
  <si>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</si>
  <si>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</si>
  <si>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</si>
  <si>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</si>
  <si>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</si>
  <si>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</si>
  <si>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</si>
  <si>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</si>
  <si>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</si>
  <si>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</si>
  <si>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</si>
  <si>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</si>
  <si>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</si>
  <si>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</si>
  <si>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</si>
  <si>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</si>
  <si>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</si>
  <si>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</si>
  <si>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</si>
  <si>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</si>
  <si>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</si>
  <si>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</si>
  <si>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</si>
  <si>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</si>
  <si>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</si>
  <si>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</si>
  <si>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</si>
  <si>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</si>
  <si>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</si>
  <si>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</si>
  <si>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</si>
  <si>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</si>
  <si>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</si>
  <si>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</si>
  <si>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</si>
  <si>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</si>
  <si>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</si>
  <si>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</si>
  <si>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</si>
  <si>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</si>
  <si>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</si>
  <si>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</si>
  <si>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</si>
  <si>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</si>
  <si>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</si>
  <si>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</si>
  <si>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</si>
  <si>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</si>
  <si>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</si>
  <si>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</si>
  <si>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</si>
  <si>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</si>
  <si>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</si>
  <si>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</si>
  <si>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</si>
  <si>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</si>
  <si>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</si>
  <si>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</si>
  <si>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</si>
  <si>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</si>
  <si>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</si>
  <si>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</si>
  <si>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</si>
  <si>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</si>
  <si>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</si>
  <si>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</si>
  <si>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</si>
  <si>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</si>
  <si>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</si>
  <si>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</si>
  <si>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</si>
  <si>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</si>
  <si>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</si>
  <si>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</si>
  <si>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</si>
  <si>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</si>
  <si>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</si>
  <si>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</si>
  <si>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</si>
  <si>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</si>
  <si>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</si>
  <si>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</si>
  <si>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</si>
  <si>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</si>
  <si>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</si>
  <si>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</si>
  <si>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</si>
  <si>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</si>
  <si>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</si>
  <si>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</si>
  <si>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</si>
  <si>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</si>
  <si>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</si>
  <si>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</si>
  <si>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</si>
  <si>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</si>
  <si>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</si>
  <si>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</si>
  <si>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</si>
  <si>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</si>
  <si>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</si>
  <si>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</si>
  <si>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</si>
  <si>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</si>
  <si>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</si>
  <si>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</si>
  <si>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</si>
  <si>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</si>
  <si>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</si>
  <si>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</si>
  <si>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</si>
  <si>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</si>
  <si>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</si>
  <si>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</si>
  <si>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</si>
  <si>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</si>
  <si>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</si>
  <si>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</si>
  <si>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</si>
  <si>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</si>
  <si>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</si>
  <si>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</si>
  <si>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</si>
  <si>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</si>
  <si>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</si>
  <si>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</si>
  <si>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</si>
  <si>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</si>
  <si>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</si>
  <si>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</si>
  <si>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</si>
  <si>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</si>
  <si>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</si>
  <si>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</si>
  <si>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</si>
  <si>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</si>
  <si>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</si>
  <si>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</si>
  <si>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</si>
  <si>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</si>
  <si>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</si>
  <si>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</si>
  <si>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</si>
  <si>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</si>
  <si>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</si>
  <si>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</si>
  <si>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</si>
  <si>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</si>
  <si>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</si>
  <si>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</si>
  <si>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</si>
  <si>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</si>
  <si>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</si>
  <si>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</si>
  <si>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</si>
  <si>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</si>
  <si>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</si>
  <si>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</si>
  <si>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</si>
  <si>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</si>
  <si>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</si>
  <si>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</si>
  <si>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</si>
  <si>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</si>
  <si>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</si>
  <si>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</si>
  <si>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</si>
  <si>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</si>
  <si>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</si>
  <si>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</si>
  <si>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</si>
  <si>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</si>
  <si>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</si>
  <si>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</si>
  <si>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</si>
  <si>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</si>
  <si>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</si>
  <si>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</si>
  <si>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</si>
  <si>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</si>
  <si>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</si>
  <si>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</si>
  <si>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</si>
  <si>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</si>
  <si>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</si>
  <si>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</si>
  <si>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</si>
  <si>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</si>
  <si>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</si>
  <si>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</si>
  <si>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</si>
  <si>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</si>
  <si>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</si>
  <si>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</si>
  <si>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</si>
  <si>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</si>
  <si>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</si>
  <si>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</si>
  <si>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</si>
  <si>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</si>
  <si>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</si>
  <si>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</si>
  <si>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</si>
  <si>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</si>
  <si>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</si>
  <si>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</si>
  <si>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</si>
  <si>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</si>
  <si>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</si>
  <si>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</si>
  <si>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</si>
  <si>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</si>
  <si>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</si>
  <si>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</si>
  <si>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</si>
  <si>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</si>
  <si>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</si>
  <si>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</si>
  <si>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</si>
  <si>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</si>
  <si>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</si>
  <si>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</si>
  <si>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</si>
  <si>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</si>
  <si>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</si>
  <si>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</si>
  <si>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</si>
  <si>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</si>
  <si>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</si>
  <si>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</si>
  <si>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</si>
  <si>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</si>
  <si>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</si>
  <si>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</si>
  <si>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</si>
  <si>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</si>
  <si>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</si>
  <si>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</si>
  <si>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</si>
  <si>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</si>
  <si>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</si>
  <si>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</si>
  <si>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</si>
  <si>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</si>
  <si>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</si>
  <si>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</si>
  <si>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</si>
  <si>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</si>
  <si>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</si>
  <si>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</si>
  <si>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</si>
  <si>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</si>
  <si>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</si>
  <si>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</si>
  <si>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</si>
  <si>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</si>
  <si>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</si>
  <si>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</si>
  <si>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</si>
  <si>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</si>
  <si>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</si>
  <si>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</si>
  <si>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</si>
  <si>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</si>
  <si>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</si>
  <si>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</si>
  <si>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</si>
  <si>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</si>
  <si>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</si>
  <si>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</si>
  <si>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</si>
  <si>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</si>
  <si>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</si>
  <si>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</si>
  <si>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</si>
  <si>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</si>
  <si>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</si>
  <si>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</si>
  <si>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</si>
  <si>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</si>
  <si>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</si>
  <si>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</si>
  <si>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</si>
  <si>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</si>
  <si>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</si>
  <si>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</si>
  <si>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</si>
  <si>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</si>
  <si>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</si>
  <si>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</si>
  <si>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</si>
  <si>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</si>
  <si>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</si>
  <si>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</si>
  <si>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</si>
  <si>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</si>
  <si>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</si>
  <si>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</si>
  <si>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</si>
  <si>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</si>
  <si>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</si>
  <si>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</si>
  <si>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</si>
  <si>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</si>
  <si>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</si>
  <si>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</si>
  <si>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</si>
  <si>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</si>
  <si>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</si>
  <si>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</si>
  <si>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</si>
  <si>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</si>
  <si>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</si>
  <si>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</si>
  <si>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</si>
  <si>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</si>
  <si>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</si>
  <si>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</si>
  <si>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</si>
  <si>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</si>
  <si>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</si>
  <si>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</si>
  <si>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</si>
  <si>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</si>
  <si>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</si>
  <si>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</si>
  <si>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</si>
  <si>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</si>
  <si>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</si>
  <si>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</si>
  <si>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</si>
  <si>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</si>
  <si>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</si>
  <si>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</si>
  <si>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</si>
  <si>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</si>
  <si>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</si>
  <si>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</si>
  <si>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</si>
  <si>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</si>
  <si>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</si>
  <si>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</si>
  <si>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</si>
  <si>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</si>
  <si>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</si>
  <si>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</si>
  <si>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</si>
  <si>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</si>
  <si>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</si>
  <si>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</si>
  <si>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</si>
  <si>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</si>
  <si>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</si>
  <si>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</si>
  <si>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</si>
  <si>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</si>
  <si>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</si>
  <si>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</si>
  <si>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</si>
  <si>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</si>
  <si>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</si>
  <si>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</si>
  <si>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</si>
  <si>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</si>
  <si>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</si>
  <si>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</si>
  <si>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</si>
  <si>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</si>
  <si>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</si>
  <si>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</si>
  <si>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</si>
  <si>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</si>
  <si>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</si>
  <si>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</si>
  <si>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</si>
  <si>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</si>
  <si>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</si>
  <si>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</si>
  <si>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</si>
  <si>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</si>
  <si>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</si>
  <si>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</si>
  <si>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</si>
  <si>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</si>
  <si>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</si>
  <si>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</si>
  <si>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</si>
  <si>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</si>
  <si>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</si>
  <si>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</si>
  <si>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</si>
  <si>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</si>
  <si>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</si>
  <si>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</si>
  <si>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</si>
  <si>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</si>
  <si>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</si>
  <si>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</si>
  <si>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</si>
  <si>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</si>
  <si>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</si>
  <si>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</si>
  <si>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</si>
  <si>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</si>
  <si>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</si>
  <si>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</si>
  <si>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</si>
  <si>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</si>
  <si>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</si>
  <si>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</si>
  <si>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</si>
  <si>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</si>
  <si>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</si>
  <si>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</si>
  <si>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</si>
  <si>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</si>
  <si>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</si>
  <si>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</si>
  <si>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</si>
  <si>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</si>
  <si>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</si>
  <si>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</si>
  <si>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</si>
  <si>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</si>
  <si>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</si>
  <si>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</si>
  <si>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</si>
  <si>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</si>
  <si>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</si>
  <si>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</si>
  <si>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</si>
  <si>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</si>
  <si>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</si>
  <si>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</si>
  <si>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</si>
  <si>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</si>
  <si>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</si>
  <si>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</si>
  <si>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</si>
  <si>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</si>
  <si>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</si>
  <si>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</si>
  <si>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</si>
  <si>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</si>
  <si>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</si>
  <si>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</si>
  <si>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</si>
  <si>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</si>
  <si>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</si>
  <si>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</si>
  <si>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</si>
  <si>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</si>
  <si>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</si>
  <si>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</si>
  <si>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</si>
  <si>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</si>
  <si>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</si>
  <si>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</si>
  <si>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</si>
  <si>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</si>
  <si>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</si>
  <si>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</si>
  <si>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</si>
  <si>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</si>
  <si>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</si>
  <si>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</si>
  <si>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</si>
  <si>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</si>
  <si>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</si>
  <si>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</si>
  <si>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</si>
  <si>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</si>
  <si>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</si>
  <si>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</si>
  <si>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</si>
  <si>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</si>
  <si>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</si>
  <si>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</si>
  <si>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</si>
  <si>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</si>
  <si>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</si>
  <si>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</si>
  <si>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</si>
  <si>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</si>
  <si>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</si>
  <si>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</si>
  <si>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</si>
  <si>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</si>
  <si>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</si>
  <si>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</si>
  <si>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</si>
  <si>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</si>
  <si>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</si>
  <si>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</si>
  <si>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</si>
  <si>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</si>
  <si>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</si>
  <si>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</si>
  <si>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</si>
  <si>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</si>
  <si>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</si>
  <si>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</si>
  <si>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</si>
  <si>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</si>
  <si>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</si>
  <si>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</si>
  <si>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</si>
  <si>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</si>
  <si>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</si>
  <si>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</si>
  <si>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</si>
  <si>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</si>
  <si>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</si>
  <si>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</si>
  <si>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</si>
  <si>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</si>
  <si>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</si>
  <si>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</si>
  <si>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</si>
  <si>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</si>
  <si>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</si>
  <si>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</si>
  <si>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</si>
  <si>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</si>
  <si>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</si>
  <si>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</si>
  <si>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</si>
  <si>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</si>
  <si>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</si>
  <si>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</si>
  <si>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</si>
  <si>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</si>
  <si>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</si>
  <si>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</si>
  <si>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</si>
  <si>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</si>
  <si>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</si>
  <si>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</si>
  <si>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</si>
  <si>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</si>
  <si>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</si>
  <si>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</si>
  <si>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</si>
  <si>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</si>
  <si>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</si>
  <si>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</si>
  <si>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</si>
  <si>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</si>
  <si>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</si>
  <si>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</si>
  <si>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</si>
  <si>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</si>
  <si>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</si>
  <si>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</si>
  <si>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</si>
  <si>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</si>
  <si>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</si>
  <si>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</si>
  <si>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</si>
  <si>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</si>
  <si>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</si>
  <si>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</si>
  <si>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</si>
  <si>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</si>
  <si>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</si>
  <si>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</si>
  <si>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</si>
  <si>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</si>
  <si>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</si>
  <si>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</si>
  <si>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</si>
  <si>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</si>
  <si>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</si>
  <si>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</si>
  <si>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</si>
  <si>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</si>
  <si>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</si>
  <si>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</si>
  <si>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</si>
  <si>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</si>
  <si>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</si>
  <si>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</si>
  <si>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</si>
  <si>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</si>
  <si>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</si>
  <si>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</si>
  <si>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</si>
  <si>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</si>
  <si>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</si>
  <si>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</si>
  <si>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</si>
  <si>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</si>
  <si>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</si>
  <si>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</si>
  <si>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</si>
  <si>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</si>
  <si>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</si>
  <si>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</si>
  <si>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</si>
  <si>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</si>
  <si>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</si>
  <si>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</si>
  <si>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</si>
  <si>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</si>
  <si>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</si>
  <si>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</si>
  <si>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</si>
  <si>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</si>
  <si>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</si>
  <si>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</si>
  <si>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</si>
  <si>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</si>
  <si>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</si>
  <si>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</si>
  <si>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</si>
  <si>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</si>
  <si>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</si>
  <si>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</si>
  <si>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</si>
  <si>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</si>
  <si>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</si>
  <si>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</si>
  <si>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</si>
  <si>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</si>
  <si>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</si>
  <si>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</si>
  <si>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</si>
  <si>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</si>
  <si>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</si>
  <si>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</si>
  <si>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</si>
  <si>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</si>
  <si>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</si>
  <si>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</si>
  <si>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</si>
  <si>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</si>
  <si>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</si>
  <si>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</si>
  <si>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</si>
  <si>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</si>
  <si>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</si>
  <si>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</si>
  <si>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</si>
  <si>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</si>
  <si>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</si>
  <si>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</si>
  <si>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</si>
  <si>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</si>
  <si>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</si>
  <si>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</si>
  <si>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</si>
  <si>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</si>
  <si>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</si>
  <si>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</si>
  <si>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</si>
  <si>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</si>
  <si>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</si>
  <si>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</si>
  <si>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</si>
  <si>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</si>
  <si>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</si>
  <si>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</si>
  <si>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</si>
  <si>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</si>
  <si>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</si>
  <si>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</si>
  <si>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</si>
  <si>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</si>
  <si>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</si>
  <si>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</si>
  <si>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</si>
  <si>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</si>
  <si>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</si>
  <si>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</si>
  <si>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</si>
  <si>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</si>
  <si>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</si>
  <si>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</si>
  <si>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</si>
  <si>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</si>
  <si>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</si>
  <si>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</si>
  <si>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</si>
  <si>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</si>
  <si>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</si>
  <si>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</si>
  <si>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</si>
  <si>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</si>
  <si>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</si>
  <si>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</si>
  <si>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</si>
  <si>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</si>
  <si>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</si>
  <si>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</si>
  <si>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</si>
  <si>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</si>
  <si>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</si>
  <si>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</si>
  <si>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</si>
  <si>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</si>
  <si>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</si>
  <si>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</si>
  <si>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</si>
  <si>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</si>
  <si>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</si>
  <si>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</si>
  <si>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</si>
  <si>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</si>
  <si>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</si>
  <si>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</si>
  <si>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</si>
  <si>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</si>
  <si>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</si>
  <si>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</si>
  <si>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</si>
  <si>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</si>
  <si>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</si>
  <si>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</si>
  <si>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</si>
  <si>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</si>
  <si>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</si>
  <si>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</si>
  <si>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</si>
  <si>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</si>
  <si>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</si>
  <si>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</si>
  <si>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</si>
  <si>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</si>
  <si>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</si>
  <si>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</si>
  <si>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</si>
  <si>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</si>
  <si>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</si>
  <si>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</si>
  <si>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</si>
  <si>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</si>
  <si>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</si>
  <si>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</si>
  <si>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</si>
  <si>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</si>
  <si>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</si>
  <si>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</si>
  <si>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</si>
  <si>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</si>
  <si>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</si>
  <si>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</si>
  <si>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</si>
  <si>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</si>
  <si>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</si>
  <si>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</si>
  <si>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</si>
  <si>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</si>
  <si>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</si>
  <si>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</si>
  <si>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</si>
  <si>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</si>
  <si>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</si>
  <si>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</si>
  <si>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</si>
  <si>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</si>
  <si>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</si>
  <si>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</si>
  <si>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</si>
  <si>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</si>
  <si>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</si>
  <si>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</si>
  <si>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</si>
  <si>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</si>
  <si>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</si>
  <si>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</si>
  <si>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</si>
  <si>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</si>
  <si>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</si>
  <si>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</si>
  <si>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</si>
  <si>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</si>
  <si>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</si>
  <si>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</si>
  <si>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</si>
  <si>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</si>
  <si>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</si>
  <si>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</si>
  <si>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</si>
  <si>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</si>
  <si>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</si>
  <si>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</si>
  <si>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</si>
  <si>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</si>
  <si>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</si>
  <si>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</si>
  <si>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</si>
  <si>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</si>
  <si>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</si>
  <si>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</si>
  <si>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</si>
  <si>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</si>
  <si>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</si>
  <si>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</si>
  <si>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</si>
  <si>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</si>
  <si>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</si>
  <si>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</si>
  <si>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</si>
  <si>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</si>
  <si>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</si>
  <si>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</si>
  <si>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</si>
  <si>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</si>
  <si>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</si>
  <si>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</si>
  <si>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</si>
  <si>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</si>
  <si>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</si>
  <si>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</si>
  <si>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</si>
  <si>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</si>
  <si>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</si>
  <si>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</si>
  <si>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</si>
  <si>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</si>
  <si>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</si>
  <si>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</si>
  <si>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</si>
  <si>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</si>
  <si>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</si>
  <si>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</si>
  <si>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</si>
  <si>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</si>
  <si>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</si>
  <si>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</si>
  <si>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</si>
  <si>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</si>
  <si>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</si>
  <si>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</si>
  <si>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</si>
  <si>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</si>
  <si>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</si>
  <si>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</si>
  <si>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</si>
  <si>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</si>
  <si>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</si>
  <si>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</si>
  <si>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</si>
  <si>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</si>
  <si>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</si>
  <si>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</si>
  <si>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</si>
  <si>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</si>
  <si>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</si>
  <si>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</si>
  <si>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</si>
  <si>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</si>
  <si>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</si>
  <si>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</si>
  <si>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</si>
  <si>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</si>
  <si>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</si>
  <si>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</si>
  <si>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</si>
  <si>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</si>
  <si>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</si>
  <si>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</si>
  <si>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</si>
  <si>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</si>
  <si>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</si>
  <si>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</si>
  <si>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</si>
  <si>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</si>
  <si>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</si>
  <si>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</si>
  <si>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</si>
  <si>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</si>
  <si>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</si>
  <si>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</si>
  <si>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</si>
  <si>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</si>
  <si>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</si>
  <si>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</si>
  <si>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</si>
  <si>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</si>
  <si>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</si>
  <si>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</si>
  <si>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</si>
  <si>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</si>
  <si>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</si>
  <si>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</si>
  <si>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</si>
  <si>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</si>
  <si>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</si>
  <si>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</si>
  <si>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</si>
  <si>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</si>
  <si>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</si>
  <si>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</si>
  <si>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</si>
  <si>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</si>
  <si>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</si>
  <si>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</si>
  <si>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</si>
  <si>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</si>
  <si>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</si>
  <si>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</si>
  <si>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</si>
  <si>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</si>
  <si>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</si>
  <si>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</si>
  <si>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</si>
  <si>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</si>
  <si>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</si>
  <si>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</si>
  <si>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</si>
  <si>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</si>
  <si>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</si>
  <si>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</si>
  <si>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</si>
  <si>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</si>
  <si>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</si>
  <si>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</si>
  <si>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</si>
  <si>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</si>
  <si>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</si>
  <si>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</si>
  <si>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</si>
  <si>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</si>
  <si>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</si>
  <si>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</si>
  <si>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</si>
  <si>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</si>
  <si>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</si>
  <si>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</si>
  <si>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</si>
  <si>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</si>
  <si>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</si>
  <si>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</si>
  <si>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</si>
  <si>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</si>
  <si>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</si>
  <si>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</si>
  <si>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</si>
  <si>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</si>
  <si>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</si>
  <si>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</si>
  <si>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</si>
  <si>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</si>
  <si>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</si>
  <si>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</si>
  <si>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</si>
  <si>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</si>
  <si>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</si>
  <si>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</si>
  <si>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</si>
  <si>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</si>
  <si>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</si>
  <si>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</si>
  <si>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</si>
  <si>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</si>
  <si>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</si>
  <si>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</si>
  <si>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</si>
  <si>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</si>
  <si>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</si>
  <si>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</si>
  <si>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</si>
  <si>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</si>
  <si>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</si>
  <si>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</si>
  <si>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</si>
  <si>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</si>
  <si>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</si>
  <si>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</si>
  <si>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</si>
  <si>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</si>
  <si>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</si>
  <si>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</si>
  <si>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</si>
  <si>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</si>
  <si>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</si>
  <si>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</si>
  <si>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</si>
  <si>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</si>
  <si>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</si>
  <si>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</si>
  <si>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</si>
  <si>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</si>
  <si>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</si>
  <si>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</si>
  <si>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</si>
  <si>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</si>
  <si>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</si>
  <si>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</si>
  <si>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</si>
  <si>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</si>
  <si>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</si>
  <si>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</si>
  <si>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</si>
  <si>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</si>
  <si>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</si>
  <si>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</si>
  <si>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</si>
  <si>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</si>
  <si>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</si>
  <si>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</si>
  <si>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</si>
  <si>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</si>
  <si>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</si>
  <si>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</si>
  <si>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</si>
  <si>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</si>
  <si>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</si>
  <si>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</si>
  <si>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</si>
  <si>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</si>
  <si>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</si>
  <si>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</si>
  <si>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</si>
  <si>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</si>
  <si>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</si>
  <si>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</si>
  <si>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</si>
  <si>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</si>
  <si>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</si>
  <si>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</si>
  <si>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</si>
  <si>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</si>
  <si>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</si>
  <si>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</si>
  <si>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</si>
  <si>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</si>
  <si>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</si>
  <si>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</si>
  <si>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</si>
  <si>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</si>
  <si>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</si>
  <si>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</si>
  <si>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</si>
  <si>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</si>
  <si>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</si>
  <si>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</si>
  <si>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</si>
  <si>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</si>
  <si>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</si>
  <si>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</si>
  <si>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</si>
  <si>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</si>
  <si>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</si>
  <si>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</si>
  <si>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</si>
  <si>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</si>
  <si>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</si>
  <si>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</si>
  <si>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</si>
  <si>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</si>
  <si>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</si>
  <si>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</si>
  <si>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</si>
  <si>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</si>
  <si>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</si>
  <si>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</si>
  <si>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</si>
  <si>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</si>
  <si>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</si>
  <si>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</si>
  <si>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</si>
  <si>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</si>
  <si>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</si>
  <si>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</si>
  <si>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</si>
  <si>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</si>
  <si>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</si>
  <si>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</si>
  <si>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</si>
  <si>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</si>
  <si>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</si>
  <si>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</si>
  <si>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</si>
  <si>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</si>
  <si>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</si>
  <si>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</si>
  <si>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</si>
  <si>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</si>
  <si>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</si>
  <si>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</si>
  <si>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</si>
  <si>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</si>
  <si>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</si>
  <si>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</si>
  <si>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</si>
  <si>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</si>
  <si>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</si>
  <si>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</si>
  <si>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</si>
  <si>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</si>
  <si>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</si>
  <si>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</si>
  <si>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</si>
  <si>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</si>
  <si>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</si>
  <si>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</si>
  <si>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</si>
  <si>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</si>
  <si>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</si>
  <si>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</si>
  <si>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</si>
  <si>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</si>
  <si>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</si>
  <si>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</si>
  <si>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</si>
  <si>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</si>
  <si>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</si>
  <si>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</si>
  <si>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</si>
  <si>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</si>
  <si>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</si>
  <si>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</si>
  <si>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</si>
  <si>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</si>
  <si>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</si>
  <si>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</si>
  <si>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</si>
  <si>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</si>
  <si>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</si>
  <si>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</si>
  <si>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</si>
  <si>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</si>
  <si>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</si>
  <si>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</si>
  <si>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</si>
  <si>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</si>
  <si>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</si>
  <si>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</si>
  <si>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</si>
  <si>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</si>
  <si>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</si>
  <si>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</si>
  <si>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</si>
  <si>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</si>
  <si>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</si>
  <si>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</si>
  <si>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</si>
  <si>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</si>
  <si>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</si>
  <si>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</si>
  <si>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</si>
  <si>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</si>
  <si>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</si>
  <si>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</si>
  <si>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</si>
  <si>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</si>
  <si>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</si>
  <si>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</si>
  <si>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</si>
  <si>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</si>
  <si>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</si>
  <si>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</si>
  <si>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</si>
  <si>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</si>
  <si>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</si>
  <si>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</si>
  <si>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</si>
  <si>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</si>
  <si>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</si>
  <si>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</si>
  <si>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</si>
  <si>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</si>
  <si>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</si>
  <si>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</si>
  <si>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</si>
  <si>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</si>
  <si>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</si>
  <si>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</si>
  <si>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</si>
  <si>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</si>
  <si>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</si>
  <si>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</si>
  <si>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</si>
  <si>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</si>
  <si>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</si>
  <si>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</si>
  <si>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</si>
  <si>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</si>
  <si>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</si>
  <si>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</si>
  <si>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</si>
  <si>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</si>
  <si>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</si>
  <si>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</si>
  <si>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</si>
  <si>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</si>
  <si>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</si>
  <si>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</si>
  <si>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</si>
  <si>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</si>
  <si>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</si>
  <si>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</si>
  <si>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</si>
  <si>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</si>
  <si>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</si>
  <si>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</si>
  <si>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</si>
  <si>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</si>
  <si>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</si>
  <si>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</si>
  <si>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</si>
  <si>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</si>
  <si>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</si>
  <si>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</si>
  <si>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</si>
  <si>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</si>
  <si>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</si>
  <si>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</si>
  <si>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</si>
  <si>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</si>
  <si>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</si>
  <si>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</si>
  <si>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</si>
  <si>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</si>
  <si>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</si>
  <si>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</si>
  <si>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</si>
  <si>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</si>
  <si>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</si>
  <si>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</si>
  <si>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</si>
  <si>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</si>
  <si>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</si>
  <si>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</si>
  <si>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</si>
  <si>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</si>
  <si>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</si>
  <si>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</si>
  <si>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</si>
  <si>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</si>
  <si>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</si>
  <si>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</si>
  <si>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</si>
  <si>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</si>
  <si>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</si>
  <si>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</si>
  <si>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</si>
  <si>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</si>
  <si>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</si>
  <si>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</si>
  <si>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</si>
  <si>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</si>
  <si>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</si>
  <si>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</si>
  <si>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</si>
  <si>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</si>
  <si>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</si>
  <si>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</si>
  <si>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</si>
  <si>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</si>
  <si>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</si>
  <si>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</si>
  <si>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</si>
  <si>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</si>
  <si>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</si>
  <si>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</si>
  <si>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</si>
  <si>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</si>
  <si>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</si>
  <si>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</si>
  <si>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</si>
  <si>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</si>
  <si>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</si>
  <si>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</si>
  <si>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</si>
  <si>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</si>
  <si>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</si>
  <si>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</si>
  <si>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</si>
  <si>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</si>
  <si>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</si>
  <si>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</si>
  <si>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</si>
  <si>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</si>
  <si>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</si>
  <si>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</si>
  <si>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</si>
  <si>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</si>
  <si>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</si>
  <si>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</si>
  <si>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</si>
  <si>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</si>
  <si>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</si>
  <si>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</si>
  <si>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</si>
  <si>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</si>
  <si>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</si>
  <si>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</si>
  <si>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</si>
  <si>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</si>
  <si>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</si>
  <si>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</si>
  <si>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</si>
  <si>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</si>
  <si>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</si>
  <si>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</si>
  <si>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</si>
  <si>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</si>
  <si>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</si>
  <si>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</si>
  <si>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</si>
  <si>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</si>
  <si>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</si>
  <si>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</si>
  <si>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</si>
  <si>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</si>
  <si>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</si>
  <si>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</si>
  <si>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</si>
  <si>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</si>
  <si>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</si>
  <si>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</si>
  <si>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</si>
  <si>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</si>
  <si>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</si>
  <si>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</si>
  <si>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</si>
  <si>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</si>
  <si>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</si>
  <si>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</si>
  <si>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</si>
  <si>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</si>
  <si>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</si>
  <si>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</si>
  <si>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</si>
  <si>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</si>
  <si>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</si>
  <si>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</si>
  <si>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</si>
  <si>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</si>
  <si>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</si>
  <si>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</si>
  <si>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</si>
  <si>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</si>
  <si>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</si>
  <si>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</si>
  <si>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</si>
  <si>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</si>
  <si>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</si>
  <si>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</si>
  <si>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</si>
  <si>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</si>
  <si>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</si>
  <si>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</si>
  <si>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</si>
  <si>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</si>
  <si>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</si>
  <si>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</si>
  <si>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</si>
  <si>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</si>
  <si>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</si>
  <si>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</si>
  <si>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</si>
  <si>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</si>
  <si>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</si>
  <si>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</si>
  <si>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</si>
  <si>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</si>
  <si>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</si>
  <si>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</si>
  <si>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</si>
  <si>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</si>
  <si>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</si>
  <si>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</si>
  <si>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</si>
  <si>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</si>
  <si>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</si>
  <si>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</si>
  <si>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</si>
  <si>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</si>
  <si>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</si>
  <si>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</si>
  <si>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</si>
  <si>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</si>
  <si>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</si>
  <si>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</si>
  <si>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</si>
  <si>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</si>
  <si>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</si>
  <si>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</si>
  <si>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</si>
  <si>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</si>
  <si>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</si>
  <si>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</si>
  <si>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</si>
  <si>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</si>
  <si>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</si>
  <si>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</si>
  <si>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</si>
  <si>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</si>
  <si>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</si>
  <si>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</si>
  <si>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</si>
  <si>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</si>
  <si>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</si>
  <si>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</si>
  <si>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</si>
  <si>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</si>
  <si>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</si>
  <si>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</si>
  <si>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</si>
  <si>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</si>
  <si>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</si>
  <si>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</si>
  <si>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</si>
  <si>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</si>
  <si>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</si>
  <si>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</si>
  <si>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</si>
  <si>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</si>
  <si>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</si>
  <si>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</si>
  <si>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</si>
  <si>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</si>
  <si>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</si>
  <si>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</si>
  <si>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</si>
  <si>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</si>
  <si>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</si>
  <si>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</si>
  <si>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</si>
  <si>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</si>
  <si>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</si>
  <si>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</si>
  <si>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</si>
  <si>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</si>
  <si>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</si>
  <si>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</si>
  <si>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</si>
  <si>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</si>
  <si>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</si>
  <si>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</si>
  <si>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</si>
  <si>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</si>
  <si>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</si>
  <si>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</si>
  <si>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</si>
  <si>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</si>
  <si>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</si>
  <si>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</si>
  <si>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</si>
  <si>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</si>
  <si>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</si>
  <si>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</si>
  <si>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</si>
  <si>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</si>
  <si>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</si>
  <si>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</si>
  <si>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</si>
  <si>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</si>
  <si>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</si>
  <si>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</si>
  <si>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</si>
  <si>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</si>
  <si>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</si>
  <si>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</si>
  <si>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</si>
  <si>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</si>
  <si>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</si>
  <si>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</si>
  <si>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</si>
  <si>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</si>
  <si>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</si>
  <si>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</si>
  <si>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</si>
  <si>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</si>
  <si>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</si>
  <si>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</si>
  <si>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</si>
  <si>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</si>
  <si>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</si>
  <si>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</si>
  <si>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</si>
  <si>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</si>
  <si>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</si>
  <si>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</si>
  <si>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</si>
  <si>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</si>
  <si>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</si>
  <si>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</si>
  <si>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</si>
  <si>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</si>
  <si>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</si>
  <si>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</si>
  <si>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</si>
  <si>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</si>
  <si>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</si>
  <si>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</si>
  <si>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</si>
  <si>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</si>
  <si>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</si>
  <si>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</si>
  <si>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</si>
  <si>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</si>
  <si>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</si>
  <si>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</si>
  <si>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</si>
  <si>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</si>
  <si>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</si>
  <si>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</si>
  <si>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</si>
  <si>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</si>
  <si>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</si>
  <si>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</si>
  <si>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</si>
  <si>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</si>
  <si>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</si>
  <si>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</si>
  <si>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</si>
  <si>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</si>
  <si>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</si>
  <si>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</si>
  <si>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</si>
  <si>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</si>
  <si>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</si>
  <si>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</si>
  <si>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</si>
  <si>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</si>
  <si>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</si>
  <si>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</si>
  <si>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</si>
  <si>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</si>
  <si>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</si>
  <si>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</si>
  <si>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</si>
  <si>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</si>
  <si>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</si>
  <si>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</si>
  <si>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</si>
  <si>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</si>
  <si>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</si>
  <si>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</si>
  <si>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</si>
  <si>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</si>
  <si>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</si>
  <si>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</si>
  <si>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</si>
  <si>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</si>
  <si>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</si>
  <si>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</si>
  <si>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</si>
  <si>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</si>
  <si>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</si>
  <si>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</si>
  <si>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</si>
  <si>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</si>
  <si>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</si>
  <si>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</si>
  <si>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</si>
  <si>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</si>
  <si>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</si>
  <si>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</si>
  <si>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</si>
  <si>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</si>
  <si>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</si>
  <si>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</si>
  <si>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</si>
  <si>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</si>
  <si>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</si>
  <si>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</si>
  <si>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</si>
  <si>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</si>
  <si>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</si>
  <si>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</si>
  <si>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</si>
  <si>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</si>
  <si>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</si>
  <si>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</si>
  <si>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</si>
  <si>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</si>
  <si>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</si>
  <si>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</si>
  <si>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</si>
  <si>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</si>
  <si>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</si>
  <si>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</si>
  <si>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</si>
  <si>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</si>
  <si>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</si>
  <si>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</si>
  <si>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</si>
  <si>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</si>
  <si>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</si>
  <si>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</si>
  <si>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</si>
  <si>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</si>
  <si>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</si>
  <si>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</si>
  <si>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</si>
  <si>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</si>
  <si>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</si>
  <si>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</si>
  <si>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</si>
  <si>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</si>
  <si>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</si>
  <si>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</si>
  <si>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</si>
  <si>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</si>
  <si>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</si>
  <si>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</si>
  <si>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</si>
  <si>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</si>
  <si>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</si>
  <si>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</si>
  <si>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</si>
  <si>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</si>
  <si>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</si>
  <si>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</si>
  <si>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</si>
  <si>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</si>
  <si>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</si>
  <si>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</si>
  <si>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</si>
  <si>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</si>
  <si>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</si>
  <si>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</si>
  <si>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</si>
  <si>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</si>
  <si>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</si>
  <si>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</si>
  <si>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</si>
  <si>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</si>
  <si>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</si>
  <si>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</si>
  <si>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</si>
  <si>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</si>
  <si>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</si>
  <si>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</si>
  <si>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</si>
  <si>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</si>
  <si>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</si>
  <si>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</si>
  <si>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</si>
  <si>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</si>
  <si>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</si>
  <si>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</si>
  <si>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</si>
  <si>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</si>
  <si>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</si>
  <si>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</si>
  <si>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</si>
  <si>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</si>
  <si>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</si>
  <si>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</si>
  <si>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</si>
  <si>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</si>
  <si>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</si>
  <si>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</si>
  <si>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</si>
  <si>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</si>
  <si>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</si>
  <si>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</si>
  <si>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</si>
  <si>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</si>
  <si>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</si>
  <si>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</si>
  <si>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</si>
  <si>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</si>
  <si>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</si>
  <si>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</si>
  <si>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</si>
  <si>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</si>
  <si>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</si>
  <si>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</si>
  <si>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</si>
  <si>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</si>
  <si>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</si>
  <si>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</si>
  <si>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</si>
  <si>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</si>
  <si>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</si>
  <si>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</si>
  <si>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</si>
  <si>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</si>
  <si>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</si>
  <si>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</si>
  <si>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</si>
  <si>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</si>
  <si>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</si>
  <si>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</si>
  <si>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</si>
  <si>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</si>
  <si>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</si>
  <si>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</si>
  <si>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</si>
  <si>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</si>
  <si>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</si>
  <si>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</si>
  <si>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</si>
  <si>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</si>
  <si>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</si>
  <si>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</si>
  <si>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</si>
  <si>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</si>
  <si>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</si>
  <si>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</si>
  <si>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</si>
  <si>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</si>
  <si>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</si>
  <si>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</si>
  <si>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</si>
  <si>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</si>
  <si>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</si>
  <si>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</si>
  <si>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</si>
  <si>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</si>
  <si>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</si>
  <si>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</si>
  <si>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</si>
  <si>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</si>
  <si>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</si>
  <si>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</si>
  <si>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</si>
  <si>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</si>
  <si>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</si>
  <si>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</si>
  <si>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</si>
  <si>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</si>
  <si>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</si>
  <si>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</si>
  <si>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</si>
  <si>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</si>
  <si>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</si>
  <si>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</si>
  <si>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</si>
  <si>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</si>
  <si>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</si>
  <si>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</si>
  <si>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</si>
  <si>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</si>
  <si>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</si>
  <si>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</si>
  <si>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</si>
  <si>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</si>
  <si>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</si>
  <si>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</si>
  <si>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</si>
  <si>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</si>
  <si>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</si>
  <si>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</si>
  <si>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</si>
  <si>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</si>
  <si>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</si>
  <si>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</si>
  <si>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</si>
  <si>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</si>
  <si>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</si>
  <si>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</si>
  <si>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</si>
  <si>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</si>
  <si>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</si>
  <si>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</si>
  <si>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</si>
  <si>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</si>
  <si>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</si>
  <si>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</si>
  <si>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</si>
  <si>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</si>
  <si>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</si>
  <si>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</si>
  <si>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</si>
  <si>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</si>
  <si>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</si>
  <si>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</si>
  <si>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</si>
  <si>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</si>
  <si>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</si>
  <si>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</si>
  <si>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</si>
  <si>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</si>
  <si>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</si>
  <si>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</si>
  <si>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</si>
  <si>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</si>
  <si>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</si>
  <si>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</si>
  <si>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</si>
  <si>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</si>
  <si>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</si>
  <si>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</si>
  <si>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</si>
  <si>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</si>
  <si>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</si>
  <si>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</si>
  <si>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</si>
  <si>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</si>
  <si>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</si>
  <si>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</si>
  <si>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</si>
  <si>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</si>
  <si>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</si>
  <si>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</si>
  <si>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</si>
  <si>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</si>
  <si>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</si>
  <si>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</si>
  <si>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</si>
  <si>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</si>
  <si>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</si>
  <si>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</si>
  <si>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</si>
  <si>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</si>
  <si>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</si>
  <si>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</si>
  <si>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</si>
  <si>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</si>
  <si>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</si>
  <si>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</si>
  <si>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</si>
  <si>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</si>
  <si>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</si>
  <si>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</si>
  <si>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</si>
  <si>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</si>
  <si>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</si>
  <si>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</si>
  <si>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</si>
  <si>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</si>
  <si>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</si>
  <si>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</si>
  <si>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</si>
  <si>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</si>
  <si>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</si>
  <si>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</si>
  <si>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</si>
  <si>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</si>
  <si>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</si>
  <si>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</si>
  <si>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</si>
  <si>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</si>
  <si>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</si>
  <si>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</si>
  <si>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</si>
  <si>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</si>
  <si>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</si>
  <si>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</si>
  <si>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</si>
  <si>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</si>
  <si>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</si>
  <si>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</si>
  <si>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</si>
  <si>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</si>
  <si>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</si>
  <si>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</si>
  <si>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</si>
  <si>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</si>
  <si>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</si>
  <si>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</si>
  <si>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</si>
  <si>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</si>
  <si>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</si>
  <si>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</si>
  <si>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</si>
  <si>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</si>
  <si>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</si>
  <si>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</si>
  <si>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</si>
  <si>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</si>
  <si>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</si>
  <si>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</si>
  <si>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</si>
  <si>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</si>
  <si>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</si>
  <si>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</si>
  <si>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</si>
  <si>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</si>
  <si>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</si>
  <si>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</si>
  <si>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</si>
  <si>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</si>
  <si>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</si>
  <si>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</si>
  <si>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</si>
  <si>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</si>
  <si>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</si>
  <si>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</si>
  <si>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</si>
  <si>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</si>
  <si>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</si>
  <si>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</si>
  <si>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</si>
  <si>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</si>
  <si>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</si>
  <si>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</si>
  <si>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</si>
  <si>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</si>
  <si>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</si>
  <si>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</si>
  <si>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</si>
  <si>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</si>
  <si>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</si>
  <si>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</si>
  <si>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</si>
  <si>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</si>
  <si>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</si>
  <si>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</si>
  <si>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</si>
  <si>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</si>
  <si>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</si>
  <si>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</si>
  <si>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</si>
  <si>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</si>
  <si>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</si>
  <si>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</si>
  <si>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</si>
  <si>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</si>
  <si>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</si>
  <si>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</si>
  <si>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</si>
  <si>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</si>
  <si>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</si>
  <si>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</si>
  <si>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</si>
  <si>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</si>
  <si>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</si>
  <si>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</si>
  <si>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</si>
  <si>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</si>
  <si>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</si>
  <si>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</si>
  <si>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</si>
  <si>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</si>
  <si>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</si>
  <si>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</si>
  <si>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</si>
  <si>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</si>
  <si>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</si>
  <si>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</si>
  <si>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</si>
  <si>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</si>
  <si>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</si>
  <si>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</si>
  <si>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</si>
  <si>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</si>
  <si>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</si>
  <si>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</si>
  <si>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</si>
  <si>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</si>
  <si>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</si>
  <si>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</si>
  <si>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</si>
  <si>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</si>
  <si>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</si>
  <si>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</si>
  <si>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</si>
  <si>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</si>
  <si>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</si>
  <si>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</si>
  <si>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</si>
  <si>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</si>
  <si>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</si>
  <si>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</si>
  <si>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</si>
  <si>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</si>
  <si>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</si>
  <si>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</si>
  <si>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</si>
  <si>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</si>
  <si>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</si>
  <si>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</si>
  <si>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</si>
  <si>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</si>
  <si>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</si>
  <si>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</si>
  <si>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</si>
  <si>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</si>
  <si>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</si>
  <si>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</si>
  <si>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</si>
  <si>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</si>
  <si>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</si>
  <si>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</si>
  <si>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</si>
  <si>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</si>
  <si>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</si>
  <si>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</si>
  <si>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</si>
  <si>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</si>
  <si>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</si>
  <si>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</si>
  <si>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</si>
  <si>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</si>
  <si>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</si>
  <si>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</si>
  <si>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</si>
  <si>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</si>
  <si>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</si>
  <si>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</si>
  <si>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</si>
  <si>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</si>
  <si>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</si>
  <si>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</si>
  <si>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</si>
  <si>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</si>
  <si>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</si>
  <si>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</si>
  <si>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</si>
  <si>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</si>
  <si>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</si>
  <si>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</si>
  <si>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</si>
  <si>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</si>
  <si>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</si>
  <si>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</si>
  <si>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</si>
  <si>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</si>
  <si>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</si>
  <si>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</si>
  <si>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</si>
  <si>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</si>
  <si>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</si>
  <si>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</si>
  <si>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</si>
  <si>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</si>
  <si>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</si>
  <si>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</si>
  <si>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</si>
  <si>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</si>
  <si>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</si>
  <si>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</si>
  <si>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</si>
  <si>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</si>
  <si>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</si>
  <si>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</si>
  <si>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</si>
  <si>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</si>
  <si>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</si>
  <si>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</si>
  <si>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</si>
  <si>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</si>
  <si>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</si>
  <si>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</si>
  <si>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</si>
  <si>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</si>
  <si>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</si>
  <si>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</si>
  <si>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</si>
  <si>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</si>
  <si>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</si>
  <si>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</si>
  <si>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</si>
  <si>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</si>
  <si>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</si>
  <si>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</si>
  <si>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</si>
  <si>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</si>
  <si>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</si>
  <si>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</si>
  <si>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</si>
  <si>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</si>
  <si>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</si>
  <si>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</si>
  <si>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</si>
  <si>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</si>
  <si>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</si>
  <si>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</si>
  <si>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</si>
  <si>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</si>
  <si>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</si>
  <si>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</si>
  <si>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</si>
  <si>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</si>
  <si>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</si>
  <si>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</si>
  <si>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</si>
  <si>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</si>
  <si>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</si>
  <si>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</si>
  <si>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</si>
  <si>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</si>
  <si>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</si>
  <si>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</si>
  <si>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</si>
  <si>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</si>
  <si>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</si>
  <si>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</si>
  <si>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</si>
  <si>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</si>
  <si>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</si>
  <si>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</si>
  <si>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</si>
  <si>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</si>
  <si>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</si>
  <si>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</si>
  <si>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</si>
  <si>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</si>
  <si>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</si>
  <si>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</si>
  <si>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</si>
  <si>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</si>
  <si>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</si>
  <si>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</si>
  <si>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</si>
  <si>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</si>
  <si>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</si>
  <si>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</si>
  <si>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</si>
  <si>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</si>
  <si>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</si>
  <si>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</si>
  <si>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</si>
  <si>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</si>
  <si>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</si>
  <si>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</si>
  <si>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</si>
  <si>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</si>
  <si>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</si>
  <si>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</si>
  <si>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</si>
  <si>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</si>
  <si>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</si>
  <si>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</si>
  <si>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</si>
  <si>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</si>
  <si>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</si>
  <si>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</si>
  <si>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</si>
  <si>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</si>
  <si>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</si>
  <si>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</si>
  <si>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</si>
  <si>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</si>
  <si>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</si>
  <si>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</si>
  <si>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</si>
  <si>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</si>
  <si>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</si>
  <si>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</si>
  <si>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</si>
  <si>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</si>
  <si>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</si>
  <si>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</si>
  <si>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</si>
  <si>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</si>
  <si>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</si>
  <si>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</si>
  <si>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</si>
  <si>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</si>
  <si>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</si>
  <si>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</si>
  <si>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</si>
  <si>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</si>
  <si>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</si>
  <si>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</si>
  <si>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</si>
  <si>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</si>
  <si>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</si>
  <si>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</si>
  <si>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</si>
  <si>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</si>
  <si>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</si>
  <si>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</si>
  <si>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</si>
  <si>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</si>
  <si>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</si>
  <si>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</si>
  <si>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</si>
  <si>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</si>
  <si>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</si>
  <si>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</si>
  <si>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</si>
  <si>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</si>
  <si>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</si>
  <si>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</si>
  <si>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</si>
  <si>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</si>
  <si>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</si>
  <si>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</si>
  <si>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</si>
  <si>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</si>
  <si>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</si>
  <si>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</si>
  <si>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</si>
  <si>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</si>
  <si>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</si>
  <si>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</si>
  <si>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</si>
  <si>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</si>
  <si>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</si>
  <si>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</si>
  <si>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</si>
  <si>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</si>
  <si>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</si>
  <si>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</si>
  <si>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</si>
  <si>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</si>
  <si>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</si>
  <si>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</si>
  <si>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</si>
  <si>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</si>
  <si>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</si>
  <si>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</si>
  <si>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</si>
  <si>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</si>
  <si>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</si>
  <si>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</si>
  <si>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</si>
  <si>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</si>
  <si>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</si>
  <si>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</si>
  <si>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</si>
  <si>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</si>
  <si>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</si>
  <si>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</si>
  <si>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</si>
  <si>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</si>
  <si>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</si>
  <si>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</si>
  <si>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</si>
  <si>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</si>
  <si>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</si>
  <si>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</si>
  <si>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</si>
  <si>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</si>
  <si>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</si>
  <si>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</si>
  <si>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</si>
  <si>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</si>
  <si>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</si>
  <si>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</si>
  <si>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</si>
  <si>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</si>
  <si>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</si>
  <si>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</si>
  <si>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</si>
  <si>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</si>
  <si>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</si>
  <si>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</si>
  <si>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</si>
  <si>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</si>
  <si>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</si>
  <si>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</si>
  <si>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</si>
  <si>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</si>
  <si>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</si>
  <si>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</si>
  <si>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</si>
  <si>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</si>
  <si>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</si>
  <si>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</si>
  <si>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</si>
  <si>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</si>
  <si>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</si>
  <si>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</si>
  <si>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</si>
  <si>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</si>
  <si>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</si>
  <si>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</si>
  <si>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</si>
  <si>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</si>
  <si>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</si>
  <si>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</si>
  <si>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</si>
  <si>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</si>
  <si>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</si>
  <si>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</si>
  <si>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</si>
  <si>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</si>
  <si>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</si>
  <si>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</si>
  <si>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</si>
  <si>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</si>
  <si>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</si>
  <si>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</si>
  <si>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</si>
  <si>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</si>
  <si>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</si>
  <si>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</si>
  <si>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</si>
  <si>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</si>
  <si>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</si>
  <si>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</si>
  <si>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</si>
  <si>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</si>
  <si>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</si>
  <si>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</si>
  <si>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</si>
  <si>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</si>
  <si>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</si>
  <si>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</si>
  <si>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</si>
  <si>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</si>
  <si>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</si>
  <si>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</si>
  <si>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</si>
  <si>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</si>
  <si>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</si>
  <si>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</si>
  <si>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</si>
  <si>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</si>
  <si>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</si>
  <si>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</si>
  <si>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</si>
  <si>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</si>
  <si>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</si>
  <si>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</si>
  <si>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</si>
  <si>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</si>
  <si>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</si>
  <si>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</si>
  <si>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</si>
  <si>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</si>
  <si>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</si>
  <si>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</si>
  <si>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</si>
  <si>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</si>
  <si>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</si>
  <si>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</si>
  <si>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</si>
  <si>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</si>
  <si>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</si>
  <si>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</si>
  <si>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</si>
  <si>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</si>
  <si>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</si>
  <si>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</si>
  <si>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</si>
  <si>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</si>
  <si>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</si>
  <si>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</si>
  <si>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</si>
  <si>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</si>
  <si>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</si>
  <si>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</si>
  <si>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</si>
  <si>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</si>
  <si>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</si>
  <si>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</si>
  <si>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</si>
  <si>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</si>
  <si>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</si>
  <si>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</si>
  <si>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</si>
  <si>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</si>
  <si>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</si>
  <si>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</si>
  <si>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</si>
  <si>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</si>
  <si>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</si>
  <si>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</si>
  <si>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</si>
  <si>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</si>
  <si>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</si>
  <si>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</si>
  <si>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</si>
  <si>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</si>
  <si>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</si>
  <si>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</si>
  <si>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</si>
  <si>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</si>
  <si>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</si>
  <si>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</si>
  <si>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</si>
  <si>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</si>
  <si>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</si>
  <si>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</si>
  <si>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</si>
  <si>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</si>
  <si>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</si>
  <si>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</si>
  <si>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</si>
  <si>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</si>
  <si>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</si>
  <si>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</si>
  <si>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</si>
  <si>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</si>
  <si>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</si>
  <si>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</si>
  <si>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</si>
  <si>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</si>
  <si>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</si>
  <si>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</si>
  <si>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</si>
  <si>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</si>
  <si>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</si>
  <si>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</si>
  <si>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</si>
  <si>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</si>
  <si>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</si>
  <si>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</si>
  <si>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</si>
  <si>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</si>
  <si>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</si>
  <si>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</si>
  <si>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</si>
  <si>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</si>
  <si>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</si>
  <si>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</si>
  <si>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</si>
  <si>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</si>
  <si>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</si>
  <si>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</si>
  <si>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</si>
  <si>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</si>
  <si>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</si>
  <si>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</si>
  <si>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</si>
  <si>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</si>
  <si>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</si>
  <si>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</si>
  <si>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</si>
  <si>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</si>
  <si>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</si>
  <si>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</si>
  <si>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</si>
  <si>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</si>
  <si>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</si>
  <si>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</si>
  <si>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</si>
  <si>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</si>
  <si>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</si>
  <si>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</si>
  <si>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</si>
  <si>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</si>
  <si>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</si>
  <si>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</si>
  <si>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</si>
  <si>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</si>
  <si>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</si>
  <si>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</si>
  <si>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</si>
  <si>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</si>
  <si>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</si>
  <si>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</si>
  <si>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</si>
  <si>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</si>
  <si>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</si>
  <si>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</si>
  <si>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</si>
  <si>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</si>
  <si>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</si>
  <si>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</si>
  <si>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</si>
  <si>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</si>
  <si>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</si>
  <si>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</si>
  <si>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</si>
  <si>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</si>
  <si>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</si>
  <si>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</si>
  <si>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</si>
  <si>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</si>
  <si>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</si>
  <si>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</si>
  <si>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</si>
  <si>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</si>
  <si>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</si>
  <si>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</si>
  <si>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</si>
  <si>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</si>
  <si>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</si>
  <si>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</si>
  <si>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</si>
  <si>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</si>
  <si>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</si>
  <si>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</si>
  <si>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</si>
  <si>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</si>
  <si>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</si>
  <si>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</si>
  <si>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</si>
  <si>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</si>
  <si>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</si>
  <si>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</si>
  <si>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</si>
  <si>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</si>
  <si>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</si>
  <si>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</si>
  <si>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</si>
  <si>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</si>
  <si>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</si>
  <si>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</si>
  <si>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</si>
  <si>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</si>
  <si>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</si>
  <si>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</si>
  <si>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</si>
  <si>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</si>
  <si>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</si>
  <si>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</si>
  <si>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</si>
  <si>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</si>
  <si>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</si>
  <si>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</si>
  <si>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</si>
  <si>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</si>
  <si>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</si>
  <si>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</si>
  <si>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</si>
  <si>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</si>
  <si>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</si>
  <si>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</si>
  <si>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</si>
  <si>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</si>
  <si>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</si>
  <si>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</si>
  <si>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</si>
  <si>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</si>
  <si>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</si>
  <si>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</si>
  <si>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</si>
  <si>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</si>
  <si>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</si>
  <si>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</si>
  <si>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</si>
  <si>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</si>
  <si>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</si>
  <si>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</si>
  <si>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</si>
  <si>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</si>
  <si>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</si>
  <si>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</si>
  <si>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</si>
  <si>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</si>
  <si>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</si>
  <si>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</si>
  <si>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</si>
  <si>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</si>
  <si>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</si>
  <si>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</si>
  <si>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</si>
  <si>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</si>
  <si>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</si>
  <si>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</si>
  <si>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</si>
  <si>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</si>
  <si>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</si>
  <si>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</si>
  <si>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</si>
  <si>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</si>
  <si>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</si>
  <si>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</si>
  <si>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</si>
  <si>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</si>
  <si>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</si>
  <si>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</si>
  <si>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</si>
  <si>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</si>
  <si>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</si>
  <si>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</si>
  <si>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</si>
  <si>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</si>
  <si>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</si>
  <si>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</si>
  <si>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</si>
  <si>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</si>
  <si>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</si>
  <si>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</si>
  <si>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</si>
  <si>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</si>
  <si>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</si>
  <si>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</si>
  <si>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</si>
  <si>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</si>
  <si>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</si>
  <si>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</si>
  <si>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</si>
  <si>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</si>
  <si>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</si>
  <si>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</si>
  <si>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</si>
  <si>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</si>
  <si>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</si>
  <si>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</si>
  <si>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</si>
  <si>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</si>
  <si>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</si>
  <si>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</si>
  <si>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</si>
  <si>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</si>
  <si>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</si>
  <si>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</si>
  <si>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</si>
  <si>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</si>
  <si>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</si>
  <si>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</si>
  <si>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</si>
  <si>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</si>
  <si>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</si>
  <si>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</si>
  <si>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</si>
  <si>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</si>
  <si>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</si>
  <si>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</si>
  <si>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</si>
  <si>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</si>
  <si>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</si>
  <si>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</si>
  <si>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</si>
  <si>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</si>
  <si>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</si>
  <si>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</si>
  <si>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</si>
  <si>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</si>
  <si>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</si>
  <si>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</si>
  <si>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</si>
  <si>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</si>
  <si>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</si>
  <si>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</si>
  <si>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</si>
  <si>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</si>
  <si>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</si>
  <si>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</si>
  <si>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</si>
  <si>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</si>
  <si>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</si>
  <si>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</si>
  <si>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</si>
  <si>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</si>
  <si>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</si>
  <si>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</si>
  <si>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</si>
  <si>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</si>
  <si>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</si>
  <si>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</si>
  <si>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</si>
  <si>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</si>
  <si>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</si>
  <si>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</si>
  <si>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</si>
  <si>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</si>
  <si>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</si>
  <si>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</si>
  <si>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</si>
  <si>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</si>
  <si>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</si>
  <si>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</si>
  <si>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</si>
  <si>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</si>
  <si>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</si>
  <si>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</si>
  <si>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</si>
  <si>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</si>
  <si>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</si>
  <si>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</si>
  <si>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</si>
  <si>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</si>
  <si>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</si>
  <si>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</si>
  <si>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</si>
  <si>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</si>
  <si>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</si>
  <si>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</si>
  <si>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</si>
  <si>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</si>
  <si>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</si>
  <si>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</si>
  <si>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</si>
  <si>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</si>
  <si>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</si>
  <si>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</si>
  <si>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</si>
  <si>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</si>
  <si>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</si>
  <si>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</si>
  <si>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</si>
  <si>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</si>
  <si>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</si>
  <si>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</si>
  <si>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</si>
  <si>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</si>
  <si>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</si>
  <si>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</si>
  <si>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</si>
  <si>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</si>
  <si>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</si>
  <si>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</si>
  <si>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</si>
  <si>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</si>
  <si>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</si>
  <si>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</si>
  <si>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</si>
  <si>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</si>
  <si>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</si>
  <si>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</si>
  <si>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</si>
  <si>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</si>
  <si>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</si>
  <si>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</si>
  <si>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</si>
  <si>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</si>
  <si>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</si>
  <si>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</si>
  <si>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</si>
  <si>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</si>
  <si>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</si>
  <si>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</si>
  <si>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</si>
  <si>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</si>
  <si>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</si>
  <si>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</si>
  <si>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</si>
  <si>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</si>
  <si>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</si>
  <si>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</si>
  <si>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</si>
  <si>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</si>
  <si>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</si>
  <si>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</si>
  <si>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</si>
  <si>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</si>
  <si>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</si>
  <si>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</si>
  <si>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</si>
  <si>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</si>
  <si>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</si>
  <si>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</si>
  <si>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</si>
  <si>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</si>
  <si>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</si>
  <si>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</si>
  <si>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</si>
  <si>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</si>
  <si>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</si>
  <si>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</si>
  <si>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</si>
  <si>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</si>
  <si>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</si>
  <si>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</si>
  <si>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</si>
  <si>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</si>
  <si>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</si>
  <si>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</si>
  <si>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</si>
  <si>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</si>
  <si>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</si>
  <si>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</si>
  <si>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</si>
  <si>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</si>
  <si>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</si>
  <si>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</si>
  <si>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</si>
  <si>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</si>
  <si>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</si>
  <si>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</si>
  <si>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</si>
  <si>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</si>
  <si>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</si>
  <si>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</si>
  <si>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</si>
  <si>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</si>
  <si>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</si>
  <si>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</si>
  <si>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</si>
  <si>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</si>
  <si>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</si>
  <si>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</si>
  <si>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</si>
  <si>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</si>
  <si>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</si>
  <si>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</si>
  <si>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</si>
  <si>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</si>
  <si>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</si>
  <si>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</si>
  <si>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</si>
  <si>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</si>
  <si>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</si>
  <si>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</si>
  <si>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</si>
  <si>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</si>
  <si>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</si>
  <si>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</si>
  <si>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</si>
  <si>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</si>
  <si>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</si>
  <si>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</si>
  <si>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</si>
  <si>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</si>
  <si>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</si>
  <si>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</si>
  <si>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</si>
  <si>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</si>
  <si>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</si>
  <si>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</si>
  <si>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</si>
  <si>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</si>
  <si>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</si>
  <si>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</si>
  <si>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</si>
  <si>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</si>
  <si>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</si>
  <si>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</si>
  <si>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</si>
  <si>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</si>
  <si>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</si>
  <si>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</si>
  <si>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</si>
  <si>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</si>
  <si>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</si>
  <si>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</si>
  <si>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</si>
  <si>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</si>
  <si>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</si>
  <si>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</si>
  <si>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</si>
  <si>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</si>
  <si>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</si>
  <si>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</si>
  <si>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</si>
  <si>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</si>
  <si>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</si>
  <si>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</si>
  <si>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</si>
  <si>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</si>
  <si>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</si>
  <si>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</si>
  <si>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</si>
  <si>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</si>
  <si>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</si>
  <si>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</si>
  <si>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</si>
  <si>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</si>
  <si>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</si>
  <si>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</si>
  <si>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</si>
  <si>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</si>
  <si>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</si>
  <si>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</si>
  <si>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</si>
  <si>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</si>
  <si>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</si>
  <si>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</si>
  <si>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</si>
  <si>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</si>
  <si>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</si>
  <si>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</si>
  <si>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</si>
  <si>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</si>
  <si>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</si>
  <si>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</si>
  <si>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</si>
  <si>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</si>
  <si>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</si>
  <si>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</si>
  <si>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</si>
  <si>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</si>
  <si>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</si>
  <si>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</si>
  <si>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</si>
  <si>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</si>
  <si>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</si>
  <si>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</si>
  <si>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</si>
  <si>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</si>
  <si>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</si>
  <si>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</si>
  <si>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</si>
  <si>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</si>
  <si>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</si>
  <si>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</si>
  <si>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</si>
  <si>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</si>
  <si>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</si>
  <si>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</si>
  <si>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</si>
  <si>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</si>
  <si>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</si>
  <si>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</si>
  <si>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</si>
  <si>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</si>
  <si>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</si>
  <si>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</si>
  <si>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</si>
  <si>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</si>
  <si>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</si>
  <si>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</si>
  <si>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</si>
  <si>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</si>
  <si>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</si>
  <si>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</si>
  <si>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</si>
  <si>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</si>
  <si>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</si>
  <si>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</si>
  <si>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</si>
  <si>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</si>
  <si>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</si>
  <si>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</si>
  <si>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</si>
  <si>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</si>
  <si>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</si>
  <si>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</si>
  <si>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</si>
  <si>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</si>
  <si>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</si>
  <si>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</si>
  <si>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</si>
  <si>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</si>
  <si>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</si>
  <si>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</si>
  <si>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</si>
  <si>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</si>
  <si>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</si>
  <si>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</si>
  <si>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</si>
  <si>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</si>
  <si>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</si>
  <si>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</si>
  <si>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</si>
  <si>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</si>
  <si>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</si>
  <si>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</si>
  <si>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</si>
  <si>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</si>
  <si>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</si>
  <si>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</si>
  <si>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</si>
  <si>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</si>
  <si>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</si>
  <si>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</si>
  <si>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</si>
  <si>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</si>
  <si>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</si>
  <si>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</si>
  <si>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</si>
  <si>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</si>
  <si>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</si>
  <si>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</si>
  <si>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</si>
  <si>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</si>
  <si>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</si>
  <si>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</si>
  <si>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</si>
  <si>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</si>
  <si>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</si>
  <si>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</si>
  <si>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</si>
  <si>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</si>
  <si>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</si>
  <si>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</si>
  <si>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</si>
  <si>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</si>
  <si>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</si>
  <si>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</si>
  <si>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</si>
  <si>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</si>
  <si>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</si>
  <si>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</si>
  <si>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</si>
  <si>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</si>
  <si>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</si>
  <si>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</si>
  <si>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</si>
  <si>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</si>
  <si>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</si>
  <si>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</si>
  <si>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</si>
  <si>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</si>
  <si>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</si>
  <si>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</si>
  <si>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</si>
  <si>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</si>
  <si>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</si>
  <si>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</si>
  <si>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</si>
  <si>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</si>
  <si>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</si>
  <si>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</si>
  <si>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</si>
  <si>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</si>
  <si>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</si>
  <si>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</si>
  <si>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</si>
  <si>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</si>
  <si>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</si>
  <si>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</si>
  <si>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</si>
  <si>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</si>
  <si>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</si>
  <si>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</si>
  <si>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</si>
  <si>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</si>
  <si>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</si>
  <si>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</si>
  <si>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</si>
  <si>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</si>
  <si>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</si>
  <si>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</si>
  <si>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</si>
  <si>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</si>
  <si>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</si>
  <si>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</si>
  <si>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</si>
  <si>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</si>
  <si>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</si>
  <si>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</si>
  <si>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</si>
  <si>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</si>
  <si>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</si>
  <si>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</si>
  <si>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</si>
  <si>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</si>
  <si>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</si>
  <si>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</si>
  <si>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</si>
  <si>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</si>
  <si>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</si>
  <si>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</si>
  <si>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</si>
  <si>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</si>
  <si>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</si>
  <si>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</si>
  <si>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</si>
  <si>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</si>
  <si>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</si>
  <si>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</si>
  <si>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</si>
  <si>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</si>
  <si>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</si>
  <si>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</si>
  <si>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</si>
  <si>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</si>
  <si>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</si>
  <si>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</si>
  <si>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</si>
  <si>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</si>
  <si>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</si>
  <si>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</si>
  <si>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</si>
  <si>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</si>
  <si>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</si>
  <si>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</si>
  <si>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</si>
  <si>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</si>
  <si>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</si>
  <si>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</si>
  <si>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</si>
  <si>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</si>
  <si>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</si>
  <si>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</si>
  <si>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</si>
  <si>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</si>
  <si>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</si>
  <si>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</si>
  <si>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</si>
  <si>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</si>
  <si>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</si>
  <si>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</si>
  <si>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</si>
  <si>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</si>
  <si>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</si>
  <si>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</si>
  <si>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</si>
  <si>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</si>
  <si>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</si>
  <si>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</si>
  <si>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</si>
  <si>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</si>
  <si>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</si>
  <si>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</si>
  <si>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</si>
  <si>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</si>
  <si>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</si>
  <si>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</si>
  <si>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</si>
  <si>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</si>
  <si>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</si>
  <si>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</si>
  <si>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</si>
  <si>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</si>
  <si>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</si>
  <si>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</si>
  <si>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</si>
  <si>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</si>
  <si>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</si>
  <si>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</si>
  <si>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</si>
  <si>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</si>
  <si>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</si>
  <si>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</si>
  <si>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</si>
  <si>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</si>
  <si>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</si>
  <si>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</si>
  <si>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</si>
  <si>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</si>
  <si>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</si>
  <si>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</si>
  <si>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</si>
  <si>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</si>
  <si>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</si>
  <si>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</si>
  <si>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</si>
  <si>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</si>
  <si>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</si>
  <si>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</si>
  <si>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</si>
  <si>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</si>
  <si>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</si>
  <si>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</si>
  <si>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</si>
  <si>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</si>
  <si>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</si>
  <si>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</si>
  <si>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</si>
  <si>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</si>
  <si>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</si>
  <si>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</si>
  <si>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</si>
  <si>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</si>
  <si>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</si>
  <si>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</si>
  <si>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</si>
  <si>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</si>
  <si>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</si>
  <si>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</si>
  <si>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</si>
  <si>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</si>
  <si>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</si>
  <si>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</si>
  <si>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</si>
  <si>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</si>
  <si>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</si>
  <si>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</si>
  <si>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</si>
  <si>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</si>
  <si>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</si>
  <si>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</si>
  <si>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</si>
  <si>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</si>
  <si>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</si>
  <si>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</si>
  <si>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</si>
  <si>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</si>
  <si>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</si>
  <si>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</si>
  <si>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</si>
  <si>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</si>
  <si>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</si>
  <si>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</si>
  <si>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</si>
  <si>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</si>
  <si>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</si>
  <si>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</si>
  <si>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</si>
  <si>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</si>
  <si>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</si>
  <si>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</si>
  <si>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</si>
  <si>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</si>
  <si>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</si>
  <si>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</si>
  <si>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</si>
  <si>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</si>
  <si>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</si>
  <si>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</si>
  <si>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</si>
  <si>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</si>
  <si>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</si>
  <si>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</si>
  <si>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</si>
  <si>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</si>
  <si>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</si>
  <si>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</si>
  <si>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</si>
  <si>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</si>
  <si>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</si>
  <si>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</si>
  <si>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</si>
  <si>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</si>
  <si>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</si>
  <si>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</si>
  <si>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</si>
  <si>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</si>
  <si>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</si>
  <si>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</si>
  <si>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</si>
  <si>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</si>
  <si>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</si>
  <si>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</si>
  <si>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</si>
  <si>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</si>
  <si>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</si>
  <si>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</si>
  <si>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</si>
  <si>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</si>
  <si>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</si>
  <si>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</si>
  <si>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</si>
  <si>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</si>
  <si>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</si>
  <si>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</si>
  <si>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</si>
  <si>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</si>
  <si>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</si>
  <si>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</si>
  <si>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</si>
  <si>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</si>
  <si>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</si>
  <si>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</si>
  <si>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</si>
  <si>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</si>
  <si>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</si>
  <si>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</si>
  <si>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</si>
  <si>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</si>
  <si>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</si>
  <si>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</si>
  <si>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</si>
  <si>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</si>
  <si>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</si>
  <si>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</si>
  <si>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</si>
  <si>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</si>
  <si>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</si>
  <si>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</si>
  <si>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</si>
  <si>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</si>
  <si>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</si>
  <si>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</si>
  <si>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</si>
  <si>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</si>
  <si>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</si>
  <si>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</si>
  <si>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</si>
  <si>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</si>
  <si>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</si>
  <si>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</si>
  <si>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</si>
  <si>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</si>
  <si>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</si>
  <si>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</si>
  <si>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</si>
  <si>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</si>
  <si>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</si>
  <si>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</si>
  <si>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</si>
  <si>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</si>
  <si>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</si>
  <si>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</si>
  <si>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</si>
  <si>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</si>
  <si>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</si>
  <si>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</si>
  <si>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</si>
  <si>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</si>
  <si>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</si>
  <si>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</si>
  <si>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</si>
  <si>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</si>
  <si>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</si>
  <si>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</si>
  <si>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</si>
  <si>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</si>
  <si>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</si>
  <si>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</si>
  <si>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</si>
  <si>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</si>
  <si>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</si>
  <si>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</si>
  <si>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</si>
  <si>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</si>
  <si>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</si>
  <si>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</si>
  <si>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</si>
  <si>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</si>
  <si>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</si>
  <si>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</si>
  <si>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</si>
  <si>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</si>
  <si>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</si>
  <si>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</si>
  <si>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</si>
  <si>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</si>
  <si>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</si>
  <si>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</si>
  <si>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</si>
  <si>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</si>
  <si>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</si>
  <si>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</si>
  <si>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</si>
  <si>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</si>
  <si>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</si>
  <si>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</si>
  <si>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</si>
  <si>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</si>
  <si>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</si>
  <si>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</si>
  <si>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</si>
  <si>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</si>
  <si>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</si>
  <si>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</si>
  <si>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</si>
  <si>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</si>
  <si>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</si>
  <si>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</si>
  <si>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</si>
  <si>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</si>
  <si>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</si>
  <si>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</si>
  <si>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</si>
  <si>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</si>
  <si>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</si>
  <si>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</si>
  <si>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</si>
  <si>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</si>
  <si>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</si>
  <si>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</si>
  <si>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</si>
  <si>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</si>
  <si>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</si>
  <si>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</si>
  <si>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</si>
  <si>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</si>
  <si>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</si>
  <si>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</si>
  <si>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</si>
  <si>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</si>
  <si>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</si>
  <si>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</si>
  <si>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</si>
  <si>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</si>
  <si>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</si>
  <si>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</si>
  <si>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</si>
  <si>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</si>
  <si>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</si>
  <si>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</si>
  <si>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</si>
  <si>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</si>
  <si>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</si>
  <si>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</si>
  <si>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</si>
  <si>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</si>
  <si>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</si>
  <si>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</si>
  <si>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</si>
  <si>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</si>
  <si>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</si>
  <si>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</si>
  <si>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</si>
  <si>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</si>
  <si>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</si>
  <si>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</si>
  <si>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</si>
  <si>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</si>
  <si>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</si>
  <si>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</si>
  <si>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</si>
  <si>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</si>
  <si>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</si>
  <si>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</si>
  <si>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</si>
  <si>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</si>
  <si>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</si>
  <si>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</si>
  <si>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</si>
  <si>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</si>
  <si>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</si>
  <si>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</si>
  <si>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</si>
  <si>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</si>
  <si>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</si>
  <si>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</si>
  <si>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</si>
  <si>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</si>
  <si>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</si>
  <si>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</si>
  <si>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</si>
  <si>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</si>
  <si>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</si>
  <si>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</si>
  <si>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</si>
  <si>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</si>
  <si>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</si>
  <si>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</si>
  <si>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</si>
  <si>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</si>
  <si>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</si>
  <si>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</si>
  <si>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</si>
  <si>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</si>
  <si>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</si>
  <si>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</si>
  <si>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</si>
  <si>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</si>
  <si>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</si>
  <si>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</si>
  <si>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</si>
  <si>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</si>
  <si>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</si>
  <si>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</si>
  <si>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</si>
  <si>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</si>
  <si>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</si>
  <si>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</si>
  <si>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</si>
  <si>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</si>
  <si>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</si>
  <si>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</si>
  <si>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</si>
  <si>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</si>
  <si>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</si>
  <si>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</si>
  <si>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</si>
  <si>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</si>
  <si>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</si>
  <si>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</si>
  <si>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</si>
  <si>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</si>
  <si>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</si>
  <si>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</si>
  <si>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</si>
  <si>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</si>
  <si>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</si>
  <si>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</si>
  <si>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</si>
  <si>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</si>
  <si>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</si>
  <si>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</si>
  <si>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</si>
  <si>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</si>
  <si>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</si>
  <si>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</si>
  <si>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</si>
  <si>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</si>
  <si>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</si>
  <si>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</si>
  <si>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</si>
  <si>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</si>
  <si>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</si>
  <si>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</si>
  <si>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</si>
  <si>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</si>
  <si>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</si>
  <si>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</si>
  <si>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</si>
  <si>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</si>
  <si>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</si>
  <si>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</si>
  <si>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</si>
  <si>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</si>
  <si>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</si>
  <si>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</si>
  <si>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</si>
  <si>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</si>
  <si>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</si>
  <si>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</si>
  <si>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</si>
  <si>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</si>
  <si>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</si>
  <si>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</si>
  <si>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</si>
  <si>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</si>
  <si>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</si>
  <si>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</si>
  <si>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</si>
  <si>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</si>
  <si>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</si>
  <si>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</si>
  <si>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</si>
  <si>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</si>
  <si>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</si>
  <si>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</si>
  <si>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</si>
  <si>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</si>
  <si>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</si>
  <si>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</si>
  <si>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</si>
  <si>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</si>
  <si>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</si>
  <si>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</si>
  <si>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</si>
  <si>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</si>
  <si>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</si>
  <si>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</si>
  <si>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</si>
  <si>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</si>
  <si>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</si>
  <si>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</si>
  <si>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</si>
  <si>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</si>
  <si>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</si>
  <si>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</si>
  <si>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</si>
  <si>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</si>
  <si>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</si>
  <si>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</si>
  <si>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</si>
  <si>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</si>
  <si>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</si>
  <si>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</si>
  <si>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</si>
  <si>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</si>
  <si>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</si>
  <si>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</si>
  <si>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</si>
  <si>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</si>
  <si>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</si>
  <si>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</si>
  <si>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</si>
  <si>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</si>
  <si>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</si>
  <si>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</si>
  <si>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</si>
  <si>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</si>
  <si>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</si>
  <si>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</si>
  <si>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</si>
  <si>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</si>
  <si>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</si>
  <si>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</si>
  <si>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</si>
  <si>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</si>
  <si>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</si>
  <si>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</si>
  <si>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</si>
  <si>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</si>
  <si>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</si>
  <si>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</si>
  <si>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</si>
  <si>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</si>
  <si>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</si>
  <si>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</si>
  <si>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</si>
  <si>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</si>
  <si>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</si>
  <si>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</si>
  <si>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</si>
  <si>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</si>
  <si>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</si>
  <si>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</si>
  <si>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</si>
  <si>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</si>
  <si>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</si>
  <si>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</si>
  <si>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</si>
  <si>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</si>
  <si>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</si>
  <si>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</si>
  <si>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</si>
  <si>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</si>
  <si>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</si>
  <si>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</si>
  <si>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</si>
  <si>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</si>
  <si>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</si>
  <si>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</si>
  <si>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</si>
  <si>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</si>
  <si>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</si>
  <si>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</si>
  <si>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</si>
  <si>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</si>
  <si>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</si>
  <si>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</si>
  <si>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</si>
  <si>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</si>
  <si>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</si>
  <si>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</si>
  <si>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</si>
  <si>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</si>
  <si>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</si>
  <si>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</si>
  <si>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</si>
  <si>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</si>
  <si>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</si>
  <si>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</si>
  <si>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</si>
  <si>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</si>
  <si>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</si>
  <si>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</si>
  <si>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</si>
  <si>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</si>
  <si>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</si>
  <si>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</si>
  <si>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</si>
  <si>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</si>
  <si>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</si>
  <si>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</si>
  <si>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</si>
  <si>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</si>
  <si>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</si>
  <si>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</si>
  <si>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</si>
  <si>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</si>
  <si>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</si>
  <si>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</si>
  <si>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</si>
  <si>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</si>
  <si>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</si>
  <si>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</si>
  <si>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</si>
  <si>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</si>
  <si>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</si>
  <si>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</si>
  <si>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</si>
  <si>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</si>
  <si>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</si>
  <si>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</si>
  <si>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</si>
  <si>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</si>
  <si>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</si>
  <si>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</si>
  <si>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</si>
  <si>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</si>
  <si>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</si>
  <si>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</si>
  <si>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</si>
  <si>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</si>
  <si>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</si>
  <si>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</si>
  <si>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</si>
  <si>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</si>
  <si>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</si>
  <si>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</si>
  <si>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</si>
  <si>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</si>
  <si>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</si>
  <si>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</si>
  <si>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</si>
  <si>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</si>
  <si>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</si>
  <si>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</si>
  <si>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</si>
  <si>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</si>
  <si>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</si>
  <si>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</si>
  <si>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</si>
  <si>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</si>
  <si>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</si>
  <si>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</si>
  <si>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</si>
  <si>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</si>
  <si>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</si>
  <si>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</si>
  <si>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</si>
  <si>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</si>
  <si>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</si>
  <si>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</si>
  <si>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</si>
  <si>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</si>
  <si>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</si>
  <si>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</si>
  <si>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</si>
  <si>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</si>
  <si>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</si>
  <si>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</si>
  <si>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</si>
  <si>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</si>
  <si>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</si>
  <si>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</si>
  <si>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</si>
  <si>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</si>
  <si>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</si>
  <si>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</si>
  <si>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</si>
  <si>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</si>
  <si>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</si>
  <si>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</si>
  <si>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</si>
  <si>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</si>
  <si>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</si>
  <si>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</si>
  <si>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</si>
  <si>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</si>
  <si>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</si>
  <si>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</si>
  <si>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</si>
  <si>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</si>
  <si>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</si>
  <si>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</si>
  <si>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</si>
  <si>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</si>
  <si>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</si>
  <si>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</si>
  <si>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</si>
  <si>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</si>
  <si>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</si>
  <si>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</si>
  <si>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</si>
  <si>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</si>
  <si>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</si>
  <si>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</si>
  <si>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</si>
  <si>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</si>
  <si>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</si>
  <si>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</si>
  <si>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</si>
  <si>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</si>
  <si>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</si>
  <si>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</si>
  <si>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</si>
  <si>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</si>
  <si>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</si>
  <si>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</si>
  <si>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</si>
  <si>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</si>
  <si>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</si>
  <si>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</si>
  <si>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</si>
  <si>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</si>
  <si>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</si>
  <si>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</si>
  <si>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</si>
  <si>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</si>
  <si>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</si>
  <si>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</si>
  <si>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</si>
  <si>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</si>
  <si>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</si>
  <si>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</si>
  <si>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</si>
  <si>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</si>
  <si>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</si>
  <si>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</si>
  <si>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</si>
  <si>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</si>
  <si>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</si>
  <si>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</si>
  <si>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</si>
  <si>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</si>
  <si>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</si>
  <si>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</si>
  <si>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</si>
  <si>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</si>
  <si>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</si>
  <si>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</si>
  <si>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</si>
  <si>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</si>
  <si>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</si>
  <si>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</si>
  <si>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</si>
  <si>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</si>
  <si>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</si>
  <si>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</si>
  <si>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</si>
  <si>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</si>
  <si>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</si>
  <si>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</si>
  <si>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</si>
  <si>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</si>
  <si>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</si>
  <si>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</si>
  <si>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</si>
  <si>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</si>
  <si>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</si>
  <si>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</si>
  <si>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</si>
  <si>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</si>
  <si>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</si>
  <si>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</si>
  <si>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</si>
  <si>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</si>
  <si>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</si>
  <si>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</si>
  <si>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</si>
  <si>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</si>
  <si>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</si>
  <si>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</si>
  <si>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</si>
  <si>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</si>
  <si>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</si>
  <si>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</si>
  <si>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</si>
  <si>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</si>
  <si>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</si>
  <si>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</si>
  <si>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</si>
  <si>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</si>
  <si>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</si>
  <si>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</si>
  <si>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</si>
  <si>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</si>
  <si>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</si>
  <si>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</si>
  <si>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</si>
  <si>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</si>
  <si>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</si>
  <si>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</si>
  <si>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</si>
  <si>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</si>
  <si>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</si>
  <si>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</si>
  <si>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</si>
  <si>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</si>
  <si>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</si>
  <si>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</si>
  <si>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</si>
  <si>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</si>
  <si>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</si>
  <si>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</si>
  <si>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</si>
  <si>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</si>
  <si>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</si>
  <si>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</si>
  <si>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</si>
  <si>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</si>
  <si>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</si>
  <si>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</si>
  <si>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</si>
  <si>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</si>
  <si>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</si>
  <si>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</si>
  <si>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</si>
  <si>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</si>
  <si>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</si>
  <si>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</si>
  <si>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</si>
  <si>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</si>
  <si>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</si>
  <si>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</si>
  <si>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</si>
  <si>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</si>
  <si>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</si>
  <si>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</si>
  <si>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</si>
  <si>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</si>
  <si>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</si>
  <si>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</si>
  <si>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</si>
  <si>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</si>
  <si>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</si>
  <si>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</si>
  <si>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</si>
  <si>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</si>
  <si>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</si>
  <si>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</si>
  <si>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</si>
  <si>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</si>
  <si>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</si>
  <si>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</si>
  <si>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</si>
  <si>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</si>
  <si>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</si>
  <si>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</si>
  <si>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</si>
  <si>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</si>
  <si>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</si>
  <si>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</si>
  <si>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</si>
  <si>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</si>
  <si>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</si>
  <si>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</si>
  <si>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</si>
  <si>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</si>
  <si>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</si>
  <si>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</si>
  <si>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</si>
  <si>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</si>
  <si>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</si>
  <si>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</si>
  <si>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</si>
  <si>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</si>
  <si>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</si>
  <si>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</si>
  <si>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</si>
  <si>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</si>
  <si>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</si>
  <si>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</si>
  <si>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</si>
  <si>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</si>
  <si>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</si>
  <si>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</si>
  <si>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</si>
  <si>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</si>
  <si>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</si>
  <si>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</si>
  <si>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</si>
  <si>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</si>
  <si>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</si>
  <si>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</si>
  <si>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</si>
  <si>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</si>
  <si>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</si>
  <si>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</si>
  <si>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</si>
  <si>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</si>
  <si>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</si>
  <si>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</si>
  <si>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</si>
  <si>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</si>
  <si>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</si>
  <si>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</si>
  <si>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</si>
  <si>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</si>
  <si>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</si>
  <si>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</si>
  <si>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</si>
  <si>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</si>
  <si>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</si>
  <si>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</si>
  <si>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</si>
  <si>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</si>
  <si>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</si>
  <si>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</si>
  <si>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</si>
  <si>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</si>
  <si>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</si>
  <si>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</si>
  <si>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</si>
  <si>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</si>
  <si>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</si>
  <si>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</si>
  <si>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</si>
  <si>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</si>
  <si>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</si>
  <si>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</si>
  <si>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</si>
  <si>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</si>
  <si>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</si>
  <si>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</si>
  <si>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</si>
  <si>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</si>
  <si>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</si>
  <si>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</si>
  <si>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</si>
  <si>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</si>
  <si>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</si>
  <si>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</si>
  <si>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</si>
  <si>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</si>
  <si>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</si>
  <si>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</si>
  <si>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</si>
  <si>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</si>
  <si>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</si>
  <si>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</si>
  <si>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</si>
  <si>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</si>
  <si>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</si>
  <si>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</si>
  <si>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</si>
  <si>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</si>
  <si>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</si>
  <si>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</si>
  <si>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</si>
  <si>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</si>
  <si>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</si>
  <si>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</si>
  <si>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</si>
  <si>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</si>
  <si>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</si>
  <si>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</si>
  <si>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</si>
  <si>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</si>
  <si>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</si>
  <si>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</si>
  <si>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</si>
  <si>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</si>
  <si>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</si>
  <si>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</si>
  <si>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</si>
  <si>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</si>
  <si>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</si>
  <si>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</si>
  <si>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</si>
  <si>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</si>
  <si>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</si>
  <si>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</si>
  <si>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</si>
  <si>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</si>
  <si>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</si>
  <si>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</si>
  <si>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</si>
  <si>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</si>
  <si>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</si>
  <si>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</si>
  <si>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</si>
  <si>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</si>
  <si>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</si>
  <si>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</si>
  <si>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</si>
  <si>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</si>
  <si>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</si>
  <si>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</si>
  <si>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</si>
  <si>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</si>
  <si>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</si>
  <si>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</si>
  <si>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</si>
  <si>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</si>
  <si>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</si>
  <si>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</si>
  <si>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</si>
  <si>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</si>
  <si>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</si>
  <si>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</si>
  <si>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</si>
  <si>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</si>
  <si>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</si>
  <si>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</si>
  <si>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</si>
  <si>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</si>
  <si>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</si>
  <si>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</si>
  <si>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</si>
  <si>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</si>
  <si>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</si>
  <si>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</si>
  <si>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</si>
  <si>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</si>
  <si>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</si>
  <si>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</si>
  <si>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</si>
  <si>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</si>
  <si>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</si>
  <si>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</si>
  <si>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</si>
  <si>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</si>
  <si>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</si>
  <si>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</si>
  <si>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</si>
  <si>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</si>
  <si>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</si>
  <si>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</si>
  <si>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</si>
  <si>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</si>
  <si>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</si>
  <si>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</si>
  <si>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</si>
  <si>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</si>
  <si>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</si>
  <si>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</si>
  <si>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</si>
  <si>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</si>
  <si>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</si>
  <si>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</si>
  <si>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</si>
  <si>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</si>
  <si>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</si>
  <si>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</si>
  <si>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</si>
  <si>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</si>
  <si>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</si>
  <si>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</si>
  <si>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</si>
  <si>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</si>
  <si>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</si>
  <si>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</si>
  <si>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</si>
  <si>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</si>
  <si>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</si>
  <si>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</si>
  <si>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</si>
  <si>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</si>
  <si>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</si>
  <si>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</si>
  <si>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</si>
  <si>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</si>
  <si>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</si>
  <si>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</si>
  <si>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</si>
  <si>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</si>
  <si>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</si>
  <si>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</si>
  <si>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</si>
  <si>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</si>
  <si>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</si>
  <si>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</si>
  <si>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</si>
  <si>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</si>
  <si>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</si>
  <si>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</si>
  <si>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</si>
  <si>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</si>
  <si>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</si>
  <si>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</si>
  <si>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</si>
  <si>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</si>
  <si>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</si>
  <si>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</si>
  <si>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</si>
  <si>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</si>
  <si>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</si>
  <si>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</si>
  <si>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</si>
  <si>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</si>
  <si>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</si>
  <si>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</si>
  <si>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</si>
  <si>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</si>
  <si>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</si>
  <si>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</si>
  <si>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</si>
  <si>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</si>
  <si>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</si>
  <si>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</si>
  <si>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</si>
  <si>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</si>
  <si>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</si>
  <si>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</si>
  <si>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</si>
  <si>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</si>
  <si>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</si>
  <si>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</si>
  <si>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</si>
  <si>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</si>
  <si>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</si>
  <si>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</si>
  <si>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</si>
  <si>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</si>
  <si>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</si>
  <si>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</si>
  <si>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</si>
  <si>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</si>
  <si>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</si>
  <si>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</si>
  <si>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</si>
  <si>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</si>
  <si>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</si>
  <si>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</si>
  <si>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</si>
  <si>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</si>
  <si>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</si>
  <si>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</si>
  <si>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</si>
  <si>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</si>
  <si>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</si>
  <si>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</si>
  <si>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</si>
  <si>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</si>
  <si>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</si>
  <si>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</si>
  <si>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</si>
  <si>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</si>
  <si>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</si>
  <si>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</si>
  <si>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</si>
  <si>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</si>
  <si>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</si>
  <si>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</si>
  <si>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</si>
  <si>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</si>
  <si>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</si>
  <si>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</si>
  <si>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</si>
  <si>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</si>
  <si>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</si>
  <si>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</si>
  <si>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</si>
  <si>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</si>
  <si>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</si>
  <si>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</si>
  <si>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</si>
  <si>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</si>
  <si>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</si>
  <si>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</si>
  <si>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</si>
  <si>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</si>
  <si>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</si>
  <si>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</si>
  <si>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</si>
  <si>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</si>
  <si>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</si>
  <si>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</si>
  <si>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</si>
  <si>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</si>
  <si>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</si>
  <si>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</si>
  <si>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</si>
  <si>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</si>
  <si>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</si>
  <si>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</si>
  <si>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</si>
  <si>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</si>
  <si>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</si>
  <si>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</si>
  <si>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</si>
  <si>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</si>
  <si>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</si>
  <si>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</si>
  <si>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</si>
  <si>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</si>
  <si>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</si>
  <si>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</si>
  <si>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</si>
  <si>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</si>
  <si>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</si>
  <si>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</si>
  <si>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</si>
  <si>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</si>
  <si>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</si>
  <si>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</si>
  <si>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</si>
  <si>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</si>
  <si>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</si>
  <si>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</si>
  <si>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</si>
  <si>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</si>
  <si>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</si>
  <si>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</si>
  <si>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</si>
  <si>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</si>
  <si>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</si>
  <si>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</si>
  <si>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</si>
  <si>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</si>
  <si>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</si>
  <si>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</si>
  <si>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</si>
  <si>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</si>
  <si>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</si>
  <si>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</si>
  <si>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</si>
  <si>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</si>
  <si>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</si>
  <si>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</si>
  <si>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</si>
  <si>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</si>
  <si>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</si>
  <si>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</si>
  <si>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</si>
  <si>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</si>
  <si>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</si>
  <si>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</si>
  <si>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</si>
  <si>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</si>
  <si>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</si>
  <si>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</si>
  <si>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</si>
  <si>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</si>
  <si>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</si>
  <si>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</si>
  <si>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</si>
  <si>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</si>
  <si>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</si>
  <si>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</si>
  <si>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</si>
  <si>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</si>
  <si>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</si>
  <si>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</si>
  <si>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</si>
  <si>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</si>
  <si>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</si>
  <si>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</si>
  <si>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</si>
  <si>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</si>
  <si>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</si>
  <si>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</si>
  <si>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</si>
  <si>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</si>
  <si>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</si>
  <si>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</si>
  <si>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</si>
  <si>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</si>
  <si>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</si>
  <si>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</si>
  <si>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</si>
  <si>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</si>
  <si>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</si>
  <si>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</si>
  <si>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</si>
  <si>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</si>
  <si>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</si>
  <si>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</si>
  <si>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</si>
  <si>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</si>
  <si>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</si>
  <si>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</si>
  <si>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</si>
  <si>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</si>
  <si>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</si>
  <si>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</si>
  <si>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</si>
  <si>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</si>
  <si>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</si>
  <si>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</si>
  <si>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</si>
  <si>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</si>
  <si>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</si>
  <si>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</si>
  <si>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</si>
  <si>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</si>
  <si>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</si>
  <si>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</si>
  <si>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</si>
  <si>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</si>
  <si>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</si>
  <si>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</si>
  <si>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</si>
  <si>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</si>
  <si>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</si>
  <si>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</si>
  <si>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</si>
  <si>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</si>
  <si>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</si>
  <si>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</si>
  <si>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</si>
  <si>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</si>
  <si>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</si>
  <si>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</si>
  <si>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</si>
  <si>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</si>
  <si>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</si>
  <si>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</si>
  <si>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</si>
  <si>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</si>
  <si>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</si>
  <si>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</si>
  <si>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</si>
  <si>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</si>
  <si>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</si>
  <si>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</si>
  <si>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</si>
  <si>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</si>
  <si>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</si>
  <si>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</si>
  <si>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</si>
  <si>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</si>
  <si>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</si>
  <si>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</si>
  <si>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</si>
  <si>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</si>
  <si>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</si>
  <si>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</si>
  <si>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</si>
  <si>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</si>
  <si>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</si>
  <si>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</si>
  <si>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</si>
  <si>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</si>
  <si>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</si>
  <si>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</si>
  <si>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</si>
  <si>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</si>
  <si>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</si>
  <si>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</si>
  <si>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</si>
  <si>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</si>
  <si>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</si>
  <si>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</si>
  <si>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</si>
  <si>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</si>
  <si>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</si>
  <si>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</si>
  <si>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</si>
  <si>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</si>
  <si>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</si>
  <si>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</si>
  <si>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</si>
  <si>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</si>
  <si>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</si>
  <si>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</si>
  <si>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</si>
  <si>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</si>
  <si>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</si>
  <si>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</si>
  <si>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</si>
  <si>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</si>
  <si>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</si>
  <si>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</si>
  <si>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</si>
  <si>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</si>
  <si>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</si>
  <si>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</si>
  <si>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</si>
  <si>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</si>
  <si>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</si>
  <si>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</si>
  <si>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</si>
  <si>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</si>
  <si>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</si>
  <si>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</si>
  <si>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</si>
  <si>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</si>
  <si>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</si>
  <si>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</si>
  <si>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</si>
  <si>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</si>
  <si>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</si>
  <si>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</si>
  <si>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</si>
  <si>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</si>
  <si>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</si>
  <si>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</si>
  <si>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</si>
  <si>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</si>
  <si>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</si>
  <si>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</si>
  <si>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</si>
  <si>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</si>
  <si>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</si>
  <si>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</si>
  <si>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</si>
  <si>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</si>
  <si>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</si>
  <si>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</si>
  <si>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</si>
  <si>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</si>
  <si>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</si>
  <si>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</si>
  <si>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</si>
  <si>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</si>
  <si>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</si>
  <si>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</si>
  <si>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</si>
  <si>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</si>
  <si>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</si>
  <si>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</si>
  <si>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</si>
  <si>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</si>
  <si>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</si>
  <si>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</si>
  <si>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</si>
  <si>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</si>
  <si>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</si>
  <si>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</si>
  <si>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</si>
  <si>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</si>
  <si>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</si>
  <si>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</si>
  <si>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</si>
  <si>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</si>
  <si>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</si>
  <si>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</si>
  <si>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</si>
  <si>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</si>
  <si>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</si>
  <si>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</si>
  <si>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</si>
  <si>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</si>
  <si>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</si>
  <si>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</si>
  <si>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</si>
  <si>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</si>
  <si>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</si>
  <si>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</si>
  <si>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</si>
  <si>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</si>
  <si>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</si>
  <si>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</si>
  <si>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</si>
  <si>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</si>
  <si>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</si>
  <si>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</si>
  <si>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</si>
  <si>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</si>
  <si>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</si>
  <si>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</si>
  <si>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</si>
  <si>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</si>
  <si>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</si>
  <si>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</si>
  <si>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</si>
  <si>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</si>
  <si>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</si>
  <si>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</si>
  <si>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</si>
  <si>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</si>
  <si>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</si>
  <si>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</si>
  <si>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</si>
  <si>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</si>
  <si>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</si>
  <si>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</si>
  <si>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</si>
  <si>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</si>
  <si>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</si>
  <si>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</si>
  <si>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</si>
  <si>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</si>
  <si>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</si>
  <si>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</si>
  <si>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</si>
  <si>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</si>
  <si>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</si>
  <si>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</si>
  <si>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</si>
  <si>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</si>
  <si>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</si>
  <si>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</si>
  <si>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</si>
  <si>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</si>
  <si>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</si>
  <si>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</si>
  <si>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</si>
  <si>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</si>
  <si>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</si>
  <si>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</si>
  <si>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</si>
  <si>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</si>
  <si>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</si>
  <si>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</si>
  <si>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</si>
  <si>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</si>
  <si>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</si>
  <si>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</si>
  <si>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</si>
  <si>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</si>
  <si>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</si>
  <si>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</si>
  <si>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</si>
  <si>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</si>
  <si>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</si>
  <si>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</si>
  <si>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</si>
  <si>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</si>
  <si>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</si>
  <si>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</si>
  <si>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</si>
  <si>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</si>
  <si>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</si>
  <si>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</si>
  <si>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</si>
  <si>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</si>
  <si>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</si>
  <si>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</si>
  <si>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</si>
  <si>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</si>
  <si>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</si>
  <si>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</si>
  <si>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</si>
  <si>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</si>
  <si>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</si>
  <si>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</si>
  <si>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</si>
  <si>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</si>
  <si>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</si>
  <si>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</si>
  <si>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</si>
  <si>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</si>
  <si>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</si>
  <si>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</si>
  <si>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</si>
  <si>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</si>
  <si>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</si>
  <si>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</si>
  <si>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</si>
  <si>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</si>
  <si>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</si>
  <si>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</si>
  <si>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</si>
  <si>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</si>
  <si>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</si>
  <si>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</si>
  <si>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</si>
  <si>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</si>
  <si>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</si>
  <si>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</si>
  <si>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</si>
  <si>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</si>
  <si>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</si>
  <si>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</si>
  <si>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</si>
  <si>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</si>
  <si>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</si>
  <si>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</si>
  <si>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</si>
  <si>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</si>
  <si>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</si>
  <si>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</si>
  <si>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</si>
  <si>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</si>
  <si>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</si>
  <si>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</si>
  <si>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</si>
  <si>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</si>
  <si>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</si>
  <si>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</si>
  <si>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</si>
  <si>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</si>
  <si>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</si>
  <si>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</si>
  <si>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</si>
  <si>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</si>
  <si>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</si>
  <si>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</si>
  <si>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</si>
  <si>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</si>
  <si>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</si>
  <si>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</si>
  <si>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</si>
  <si>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</si>
  <si>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</si>
  <si>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</si>
  <si>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</si>
  <si>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</si>
  <si>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</si>
  <si>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</si>
  <si>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</si>
  <si>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</si>
  <si>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</si>
  <si>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</si>
  <si>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</si>
  <si>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</si>
  <si>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</si>
  <si>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</si>
  <si>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</si>
  <si>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</si>
  <si>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</si>
  <si>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</si>
  <si>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</si>
  <si>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</si>
  <si>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</si>
  <si>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</si>
  <si>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</si>
  <si>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</si>
  <si>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</si>
  <si>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</si>
  <si>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</si>
  <si>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</si>
  <si>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</si>
  <si>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</si>
  <si>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</si>
  <si>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</si>
  <si>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</si>
  <si>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</si>
  <si>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</si>
  <si>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</si>
  <si>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</si>
  <si>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</si>
  <si>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</si>
  <si>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</si>
  <si>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</si>
  <si>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</si>
  <si>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</si>
  <si>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</si>
  <si>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</si>
  <si>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</si>
  <si>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</si>
  <si>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</si>
  <si>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</si>
  <si>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</si>
  <si>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</si>
  <si>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</si>
  <si>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</si>
  <si>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</si>
  <si>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</si>
  <si>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</si>
  <si>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</si>
  <si>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</si>
  <si>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</si>
  <si>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</si>
  <si>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</si>
  <si>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</si>
  <si>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</si>
  <si>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</si>
  <si>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</si>
  <si>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</si>
  <si>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</si>
  <si>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</si>
  <si>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</si>
  <si>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</si>
  <si>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</si>
  <si>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</si>
  <si>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</si>
  <si>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</si>
  <si>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</si>
  <si>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</si>
  <si>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</si>
  <si>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</si>
  <si>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</si>
  <si>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</si>
  <si>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</si>
  <si>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</si>
  <si>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</si>
  <si>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</si>
  <si>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</si>
  <si>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</si>
  <si>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</si>
  <si>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</si>
  <si>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</si>
  <si>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</si>
  <si>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</si>
  <si>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</si>
  <si>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</si>
  <si>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</si>
  <si>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</si>
  <si>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</si>
  <si>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</si>
  <si>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</si>
  <si>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</si>
  <si>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</si>
  <si>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</si>
  <si>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</si>
  <si>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</si>
  <si>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</si>
  <si>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</si>
  <si>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</si>
  <si>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</si>
  <si>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</si>
  <si>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</si>
  <si>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</si>
  <si>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</si>
  <si>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</si>
  <si>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</si>
  <si>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</si>
  <si>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</si>
  <si>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</si>
  <si>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</si>
  <si>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</si>
  <si>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</si>
  <si>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</si>
  <si>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</si>
  <si>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</si>
  <si>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</si>
  <si>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</si>
  <si>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</si>
  <si>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</si>
  <si>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</si>
  <si>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</si>
  <si>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</si>
  <si>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</si>
  <si>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</si>
  <si>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</si>
  <si>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</si>
  <si>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</si>
  <si>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</si>
  <si>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</si>
  <si>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</si>
  <si>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</si>
  <si>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</si>
  <si>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</si>
  <si>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</si>
  <si>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</si>
  <si>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</si>
  <si>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</si>
  <si>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</si>
  <si>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</si>
  <si>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</si>
  <si>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</si>
  <si>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</si>
  <si>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</si>
  <si>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</si>
  <si>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</si>
  <si>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</si>
  <si>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</si>
  <si>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</si>
  <si>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</si>
  <si>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</si>
  <si>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</si>
  <si>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</si>
  <si>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</si>
  <si>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</si>
  <si>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</si>
  <si>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</si>
  <si>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</si>
  <si>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</si>
  <si>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</si>
  <si>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</si>
  <si>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</si>
  <si>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</si>
  <si>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</si>
  <si>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</si>
  <si>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</si>
  <si>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</si>
  <si>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</si>
  <si>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</si>
  <si>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</si>
  <si>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</si>
  <si>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</si>
  <si>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</si>
  <si>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</si>
  <si>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</si>
  <si>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</si>
  <si>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</si>
  <si>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</si>
  <si>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</si>
  <si>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</si>
  <si>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</si>
  <si>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</si>
  <si>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</si>
  <si>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</si>
  <si>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</si>
  <si>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</si>
  <si>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</si>
  <si>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</si>
  <si>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</si>
  <si>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</si>
  <si>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</si>
  <si>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</si>
  <si>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</si>
  <si>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</si>
  <si>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</si>
  <si>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</si>
  <si>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</si>
  <si>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</si>
  <si>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</si>
  <si>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</si>
  <si>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</si>
  <si>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</si>
  <si>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</si>
  <si>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</si>
  <si>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</si>
  <si>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</si>
  <si>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</si>
  <si>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</si>
  <si>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</si>
  <si>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</si>
  <si>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</si>
  <si>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</si>
  <si>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</si>
  <si>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</si>
  <si>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</si>
  <si>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</si>
  <si>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</si>
  <si>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</si>
  <si>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</si>
  <si>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</si>
  <si>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</si>
  <si>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</si>
  <si>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</si>
  <si>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</si>
  <si>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</si>
  <si>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</si>
  <si>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</si>
  <si>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</si>
  <si>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</si>
  <si>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</si>
  <si>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</si>
  <si>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</si>
  <si>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</si>
  <si>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</si>
  <si>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</si>
  <si>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</si>
  <si>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</si>
  <si>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</si>
  <si>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</si>
  <si>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</si>
  <si>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</si>
  <si>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</si>
  <si>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</si>
  <si>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</si>
  <si>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</si>
  <si>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</si>
  <si>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</si>
  <si>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</si>
  <si>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</si>
  <si>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</si>
  <si>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</si>
  <si>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</si>
  <si>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</si>
  <si>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</si>
  <si>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</si>
  <si>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</si>
  <si>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</si>
  <si>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</si>
  <si>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</si>
  <si>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</si>
  <si>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</si>
  <si>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</si>
  <si>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</si>
  <si>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</si>
  <si>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</si>
  <si>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</si>
  <si>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</si>
  <si>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</si>
  <si>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</si>
  <si>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</si>
  <si>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</si>
  <si>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</si>
  <si>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</si>
  <si>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</si>
  <si>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</si>
  <si>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</si>
  <si>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</si>
  <si>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</si>
  <si>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</si>
  <si>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</si>
  <si>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</si>
  <si>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</si>
  <si>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</si>
  <si>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</si>
  <si>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</si>
  <si>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</si>
  <si>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</si>
  <si>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</si>
  <si>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</si>
  <si>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</si>
  <si>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</si>
  <si>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</si>
  <si>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</si>
  <si>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</si>
  <si>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</si>
  <si>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</si>
  <si>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</si>
  <si>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</si>
  <si>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</si>
  <si>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</si>
  <si>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</si>
  <si>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</si>
  <si>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</si>
  <si>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</si>
  <si>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</si>
  <si>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</si>
  <si>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</si>
  <si>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</si>
  <si>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</si>
  <si>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</si>
  <si>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</si>
  <si>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</si>
  <si>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</si>
  <si>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</si>
  <si>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</si>
  <si>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</si>
  <si>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</si>
  <si>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</si>
  <si>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</si>
  <si>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</si>
  <si>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</si>
  <si>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</si>
  <si>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</si>
  <si>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</si>
  <si>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</si>
  <si>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</si>
  <si>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</si>
  <si>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</si>
  <si>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</si>
  <si>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</si>
  <si>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</si>
  <si>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</si>
  <si>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</si>
  <si>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</si>
  <si>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</si>
  <si>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</si>
  <si>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</si>
  <si>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</si>
  <si>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</si>
  <si>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</si>
  <si>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</si>
  <si>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</si>
  <si>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</si>
  <si>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</si>
  <si>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</si>
  <si>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</si>
  <si>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</si>
  <si>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</si>
  <si>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</si>
  <si>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</si>
  <si>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</si>
  <si>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</si>
  <si>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</si>
  <si>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</si>
  <si>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</si>
  <si>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</si>
  <si>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</si>
  <si>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</si>
  <si>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</si>
  <si>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</si>
  <si>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</si>
  <si>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</si>
  <si>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</si>
  <si>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</si>
  <si>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</si>
  <si>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</si>
  <si>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</si>
  <si>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</si>
  <si>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</si>
  <si>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</si>
  <si>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</si>
  <si>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</si>
  <si>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</si>
  <si>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</si>
  <si>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</si>
  <si>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</si>
  <si>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</si>
  <si>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</si>
  <si>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</si>
  <si>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</si>
  <si>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</si>
  <si>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</si>
  <si>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</si>
  <si>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</si>
  <si>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</si>
  <si>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</si>
  <si>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</si>
  <si>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</si>
  <si>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</si>
  <si>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</si>
  <si>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</si>
  <si>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</si>
  <si>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</si>
  <si>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</si>
  <si>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</si>
  <si>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</si>
  <si>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</si>
  <si>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</si>
  <si>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</si>
  <si>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</si>
  <si>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</si>
  <si>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</si>
  <si>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</si>
  <si>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</si>
  <si>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</si>
  <si>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</si>
  <si>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</si>
  <si>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</si>
  <si>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</si>
  <si>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</si>
  <si>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</si>
  <si>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</si>
  <si>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</si>
  <si>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</si>
  <si>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</si>
  <si>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</si>
  <si>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</si>
  <si>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</si>
  <si>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</si>
  <si>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</si>
  <si>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</si>
  <si>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</si>
  <si>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</si>
  <si>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</si>
  <si>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</si>
  <si>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</si>
  <si>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</si>
  <si>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</si>
  <si>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</si>
  <si>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</si>
  <si>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</si>
  <si>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</si>
  <si>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</si>
  <si>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</si>
  <si>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</si>
  <si>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</si>
  <si>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</si>
  <si>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</si>
  <si>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</si>
  <si>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</si>
  <si>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</si>
  <si>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</si>
  <si>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</si>
  <si>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</si>
  <si>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</si>
  <si>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</si>
  <si>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</si>
  <si>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</si>
  <si>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</si>
  <si>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</si>
  <si>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</si>
  <si>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</si>
  <si>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</si>
  <si>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</si>
  <si>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</si>
  <si>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</si>
  <si>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</si>
  <si>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</si>
  <si>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</si>
  <si>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</si>
  <si>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</si>
  <si>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</si>
  <si>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</si>
  <si>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</si>
  <si>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</si>
  <si>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</si>
  <si>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</si>
  <si>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</si>
  <si>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</si>
  <si>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</si>
  <si>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</si>
  <si>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</si>
  <si>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</si>
  <si>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</si>
  <si>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</si>
  <si>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</si>
  <si>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</si>
  <si>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</si>
  <si>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</si>
  <si>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</si>
  <si>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</si>
  <si>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</si>
  <si>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</si>
  <si>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</si>
  <si>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</si>
  <si>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</si>
  <si>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</si>
  <si>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</si>
  <si>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</si>
  <si>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</si>
  <si>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</si>
  <si>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</si>
  <si>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</si>
  <si>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</si>
  <si>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</si>
  <si>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</si>
  <si>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</si>
  <si>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</si>
  <si>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</si>
  <si>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</si>
  <si>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</si>
  <si>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</si>
  <si>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</si>
  <si>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</si>
  <si>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</si>
  <si>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</si>
  <si>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</si>
  <si>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</si>
  <si>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</si>
  <si>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</si>
  <si>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</si>
  <si>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</si>
  <si>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</si>
  <si>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</si>
  <si>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</si>
  <si>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</si>
  <si>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</si>
  <si>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</si>
  <si>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</si>
  <si>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</si>
  <si>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</si>
  <si>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</si>
  <si>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</si>
  <si>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</si>
  <si>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</si>
  <si>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</si>
  <si>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</si>
  <si>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</si>
  <si>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</si>
  <si>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</si>
  <si>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</si>
  <si>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</si>
  <si>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</si>
  <si>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</si>
  <si>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</si>
  <si>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</si>
  <si>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</si>
  <si>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</si>
  <si>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</si>
  <si>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</si>
  <si>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</si>
  <si>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</si>
  <si>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</si>
  <si>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</si>
  <si>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</si>
  <si>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</si>
  <si>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</si>
  <si>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</si>
  <si>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</si>
  <si>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</si>
  <si>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</si>
  <si>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</si>
  <si>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</si>
  <si>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</si>
  <si>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</si>
  <si>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</si>
  <si>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</si>
  <si>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</si>
  <si>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</si>
  <si>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</si>
  <si>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</si>
  <si>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</si>
  <si>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</si>
  <si>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</si>
  <si>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</si>
  <si>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</si>
  <si>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</si>
  <si>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</si>
  <si>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</si>
  <si>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</si>
  <si>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</si>
  <si>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</si>
  <si>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</si>
  <si>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</si>
  <si>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</si>
  <si>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</si>
  <si>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</si>
  <si>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</si>
  <si>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</si>
  <si>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</si>
  <si>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</si>
  <si>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</si>
  <si>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</si>
  <si>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</si>
  <si>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</si>
  <si>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</si>
  <si>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</si>
  <si>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</si>
  <si>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</si>
  <si>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</si>
  <si>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</si>
  <si>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</si>
  <si>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</si>
  <si>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</si>
  <si>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</si>
  <si>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</si>
  <si>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</si>
  <si>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</si>
  <si>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</si>
  <si>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</si>
  <si>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</si>
  <si>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</si>
  <si>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</si>
  <si>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</si>
  <si>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</si>
  <si>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</si>
  <si>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</si>
  <si>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</si>
  <si>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</si>
  <si>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</si>
  <si>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</si>
  <si>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</si>
  <si>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</si>
  <si>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</si>
  <si>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</si>
  <si>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</si>
  <si>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</si>
  <si>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</si>
  <si>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</si>
  <si>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</si>
  <si>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</si>
  <si>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</si>
  <si>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</si>
  <si>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</si>
  <si>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</si>
  <si>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</si>
  <si>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</si>
  <si>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</si>
  <si>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</si>
  <si>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</si>
  <si>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</si>
  <si>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</si>
  <si>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</si>
  <si>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</si>
  <si>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</si>
  <si>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</si>
  <si>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</si>
  <si>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</si>
  <si>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</si>
  <si>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</si>
  <si>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</si>
  <si>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</si>
  <si>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</si>
  <si>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</si>
  <si>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</si>
  <si>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</si>
  <si>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</si>
  <si>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</si>
  <si>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</si>
  <si>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</si>
  <si>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</si>
  <si>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</si>
  <si>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</si>
  <si>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</si>
  <si>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</si>
  <si>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</si>
  <si>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</si>
  <si>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</si>
  <si>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</si>
  <si>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</si>
  <si>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</si>
  <si>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</si>
  <si>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</si>
  <si>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</si>
  <si>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</si>
  <si>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</si>
  <si>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</si>
  <si>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</si>
  <si>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</si>
  <si>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</si>
  <si>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</si>
  <si>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</si>
  <si>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</si>
  <si>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</si>
  <si>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</si>
  <si>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</si>
  <si>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</si>
  <si>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</si>
  <si>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</si>
  <si>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</si>
  <si>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</si>
  <si>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</si>
  <si>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</si>
  <si>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</si>
  <si>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</si>
  <si>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</si>
  <si>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</si>
  <si>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</si>
  <si>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</si>
  <si>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</si>
  <si>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</si>
  <si>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</si>
  <si>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</si>
  <si>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</si>
  <si>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</si>
  <si>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</si>
  <si>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</si>
  <si>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</si>
  <si>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</si>
  <si>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</si>
  <si>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</si>
  <si>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</si>
  <si>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</si>
  <si>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</si>
  <si>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</si>
  <si>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</si>
  <si>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</si>
  <si>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</si>
  <si>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</si>
  <si>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</si>
  <si>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</si>
  <si>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</si>
  <si>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</si>
  <si>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</si>
  <si>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</si>
  <si>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</si>
  <si>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</si>
  <si>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</si>
  <si>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</si>
  <si>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</si>
  <si>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</si>
  <si>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</si>
  <si>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</si>
  <si>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</si>
  <si>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</si>
  <si>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</si>
  <si>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</si>
  <si>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</si>
  <si>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</si>
  <si>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</si>
  <si>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</si>
  <si>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</si>
  <si>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</si>
  <si>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</si>
  <si>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</si>
  <si>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</si>
  <si>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</si>
  <si>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</si>
  <si>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</si>
  <si>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</si>
  <si>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</si>
  <si>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</si>
  <si>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</si>
  <si>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</si>
  <si>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</si>
  <si>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</si>
  <si>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</si>
  <si>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</si>
  <si>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</si>
  <si>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</si>
  <si>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</si>
  <si>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</si>
  <si>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</si>
  <si>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</si>
  <si>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</si>
  <si>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</si>
  <si>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</si>
  <si>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</si>
  <si>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</si>
  <si>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</si>
  <si>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</si>
  <si>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</si>
  <si>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</si>
  <si>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</si>
  <si>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</si>
  <si>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</si>
  <si>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</si>
  <si>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</si>
  <si>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</si>
  <si>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</si>
  <si>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</si>
  <si>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</si>
  <si>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</si>
  <si>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</si>
  <si>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</si>
  <si>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</si>
  <si>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</si>
  <si>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</si>
  <si>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</si>
  <si>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</si>
  <si>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</si>
  <si>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</si>
  <si>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</si>
  <si>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</si>
  <si>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</si>
  <si>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</si>
  <si>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</si>
  <si>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</si>
  <si>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</si>
  <si>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</si>
  <si>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</si>
  <si>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</si>
  <si>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</si>
  <si>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</si>
  <si>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</si>
  <si>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</si>
  <si>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</si>
  <si>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</si>
  <si>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</si>
  <si>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</si>
  <si>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</si>
  <si>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</si>
  <si>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</si>
  <si>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</si>
  <si>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</si>
  <si>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</si>
  <si>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</si>
  <si>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</si>
  <si>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</si>
  <si>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</si>
  <si>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</si>
  <si>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</si>
  <si>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</si>
  <si>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</si>
  <si>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</si>
  <si>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</si>
  <si>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</si>
  <si>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</si>
  <si>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</si>
  <si>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</si>
  <si>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</si>
  <si>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</si>
  <si>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</si>
  <si>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</si>
  <si>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</si>
  <si>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</si>
  <si>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</si>
  <si>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</si>
  <si>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</si>
  <si>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</si>
  <si>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</si>
  <si>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</si>
  <si>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</si>
  <si>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</si>
  <si>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</si>
  <si>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</si>
  <si>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</si>
  <si>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</si>
  <si>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</si>
  <si>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</si>
  <si>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</si>
  <si>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</si>
  <si>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</si>
  <si>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</si>
  <si>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</si>
  <si>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</si>
  <si>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</si>
  <si>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</si>
  <si>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</si>
  <si>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</si>
  <si>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</si>
  <si>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</si>
  <si>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</si>
  <si>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</si>
  <si>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</si>
  <si>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</si>
  <si>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</si>
  <si>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</si>
  <si>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</si>
  <si>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</si>
  <si>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</si>
  <si>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</si>
  <si>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</si>
  <si>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</si>
  <si>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</si>
  <si>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</si>
  <si>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</si>
  <si>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</si>
  <si>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</si>
  <si>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</si>
  <si>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</si>
  <si>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</si>
  <si>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</si>
  <si>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</si>
  <si>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</si>
  <si>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</si>
  <si>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</si>
  <si>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</si>
  <si>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</si>
  <si>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</si>
  <si>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</si>
  <si>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</si>
  <si>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</si>
  <si>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</si>
  <si>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</si>
  <si>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</si>
  <si>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</si>
  <si>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</si>
  <si>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</si>
  <si>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</si>
  <si>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</si>
  <si>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</si>
  <si>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</si>
  <si>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</si>
  <si>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</si>
  <si>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</si>
  <si>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</si>
  <si>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</si>
  <si>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</si>
  <si>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</si>
  <si>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</si>
  <si>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</si>
  <si>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</si>
  <si>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</si>
  <si>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</si>
  <si>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</si>
  <si>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</si>
  <si>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</si>
  <si>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</si>
  <si>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</si>
  <si>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</si>
  <si>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</si>
  <si>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</si>
  <si>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</si>
  <si>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</si>
  <si>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</si>
  <si>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</si>
  <si>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</si>
  <si>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</si>
  <si>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</si>
  <si>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</si>
  <si>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</si>
  <si>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</si>
  <si>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</si>
  <si>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</si>
  <si>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</si>
  <si>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</si>
  <si>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</si>
  <si>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</si>
  <si>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</si>
  <si>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</si>
  <si>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</si>
  <si>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</si>
  <si>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</si>
  <si>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</si>
  <si>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</si>
  <si>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</si>
  <si>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</si>
  <si>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</si>
  <si>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</si>
  <si>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</si>
  <si>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</si>
  <si>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</si>
  <si>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</si>
  <si>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</si>
  <si>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</si>
  <si>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</si>
  <si>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</si>
  <si>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</si>
  <si>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</si>
  <si>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</si>
  <si>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</si>
  <si>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</si>
  <si>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</si>
  <si>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</si>
  <si>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</si>
  <si>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</si>
  <si>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</si>
  <si>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</si>
  <si>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</si>
  <si>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</si>
  <si>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</si>
  <si>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</si>
  <si>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</si>
  <si>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</si>
  <si>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</si>
  <si>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</si>
  <si>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</si>
  <si>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</si>
  <si>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</si>
  <si>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</si>
  <si>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</si>
  <si>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</si>
  <si>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</si>
  <si>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</si>
  <si>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</si>
  <si>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</si>
  <si>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</si>
  <si>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</si>
  <si>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</si>
  <si>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</si>
  <si>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</si>
  <si>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</si>
  <si>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</si>
  <si>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</si>
  <si>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</si>
  <si>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</si>
  <si>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</si>
  <si>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</si>
  <si>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</si>
  <si>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</si>
  <si>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</si>
  <si>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</si>
  <si>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</si>
  <si>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</si>
  <si>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</si>
  <si>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</si>
  <si>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</si>
  <si>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</si>
  <si>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</si>
  <si>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</si>
  <si>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</si>
  <si>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</si>
  <si>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</si>
  <si>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</si>
  <si>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</si>
  <si>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</si>
  <si>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</si>
  <si>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</si>
  <si>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</si>
  <si>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</si>
  <si>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</si>
  <si>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</si>
  <si>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</si>
  <si>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</si>
  <si>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</si>
  <si>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</si>
  <si>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</si>
  <si>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</si>
  <si>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</si>
  <si>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</si>
  <si>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</si>
  <si>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</si>
  <si>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</si>
  <si>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</si>
  <si>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</si>
  <si>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</si>
  <si>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</si>
  <si>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</si>
  <si>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</si>
  <si>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</si>
  <si>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</si>
  <si>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</si>
  <si>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</si>
  <si>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</si>
  <si>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</si>
  <si>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</si>
  <si>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</si>
  <si>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</si>
  <si>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</si>
  <si>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</si>
  <si>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</si>
  <si>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</si>
  <si>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</si>
  <si>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</si>
  <si>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</si>
  <si>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</si>
  <si>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</si>
  <si>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</si>
  <si>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</si>
  <si>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</si>
  <si>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</si>
  <si>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</si>
  <si>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</si>
  <si>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</si>
  <si>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</si>
  <si>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</si>
  <si>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</si>
  <si>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</si>
  <si>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</si>
  <si>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</si>
  <si>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</si>
  <si>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</si>
  <si>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</si>
  <si>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</si>
  <si>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</si>
  <si>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</si>
  <si>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</si>
  <si>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</si>
  <si>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</si>
  <si>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</si>
  <si>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</si>
  <si>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</si>
  <si>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</si>
  <si>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</si>
  <si>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</si>
  <si>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</si>
  <si>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</si>
  <si>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</si>
  <si>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</si>
  <si>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</si>
  <si>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</si>
  <si>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</si>
  <si>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</si>
  <si>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</si>
  <si>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</si>
  <si>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</si>
  <si>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</si>
  <si>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</si>
  <si>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</si>
  <si>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</si>
  <si>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</si>
  <si>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</si>
  <si>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</si>
  <si>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</si>
  <si>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</si>
  <si>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</si>
  <si>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</si>
  <si>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</si>
  <si>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</si>
  <si>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</si>
  <si>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</si>
  <si>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</si>
  <si>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</si>
  <si>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</si>
  <si>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</si>
  <si>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</si>
  <si>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</si>
  <si>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</si>
  <si>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</si>
  <si>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</si>
  <si>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</si>
  <si>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</si>
  <si>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</si>
  <si>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</si>
  <si>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</si>
  <si>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</si>
  <si>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</si>
  <si>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</si>
  <si>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</si>
  <si>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</si>
  <si>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</si>
  <si>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</si>
  <si>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</si>
  <si>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</si>
  <si>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</si>
  <si>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</si>
  <si>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</si>
  <si>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</si>
  <si>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</si>
  <si>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</si>
  <si>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</si>
  <si>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</si>
  <si>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</si>
  <si>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</si>
  <si>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</si>
  <si>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</si>
  <si>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</si>
  <si>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</si>
  <si>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</si>
  <si>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</si>
  <si>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</si>
  <si>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</si>
  <si>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</si>
  <si>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</si>
  <si>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</si>
  <si>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</si>
  <si>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</si>
  <si>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</si>
  <si>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</si>
  <si>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</si>
  <si>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</si>
  <si>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</si>
  <si>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</si>
  <si>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</si>
  <si>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</si>
  <si>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</si>
  <si>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</si>
  <si>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</si>
  <si>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</si>
  <si>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</si>
  <si>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</si>
  <si>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</si>
  <si>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</si>
  <si>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</si>
  <si>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</si>
  <si>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</si>
  <si>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</si>
  <si>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</si>
  <si>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</si>
  <si>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</si>
  <si>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</si>
  <si>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</si>
  <si>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</si>
  <si>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</si>
  <si>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</si>
  <si>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</si>
  <si>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</si>
  <si>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</si>
  <si>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</si>
  <si>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</si>
  <si>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</si>
  <si>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</si>
  <si>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</si>
  <si>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</si>
  <si>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</si>
  <si>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</si>
  <si>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</si>
  <si>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</si>
  <si>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</si>
  <si>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</si>
  <si>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</si>
  <si>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</si>
  <si>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</si>
  <si>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</si>
  <si>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</si>
  <si>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</si>
  <si>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</si>
  <si>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</si>
  <si>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</si>
  <si>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</si>
  <si>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</si>
  <si>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</si>
  <si>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</si>
  <si>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</si>
  <si>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</si>
  <si>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</si>
  <si>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</si>
  <si>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</si>
  <si>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</si>
  <si>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</si>
  <si>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</si>
  <si>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</si>
  <si>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</si>
  <si>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</si>
  <si>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</si>
  <si>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</si>
  <si>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</si>
  <si>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</si>
  <si>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</si>
  <si>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</si>
  <si>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</si>
  <si>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</si>
  <si>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</si>
  <si>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</si>
  <si>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</si>
  <si>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</si>
  <si>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</si>
  <si>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</si>
  <si>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</si>
  <si>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</si>
  <si>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</si>
  <si>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</si>
  <si>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</si>
  <si>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</si>
  <si>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</si>
  <si>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</si>
  <si>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</si>
  <si>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</si>
  <si>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</si>
  <si>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</si>
  <si>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</si>
  <si>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</si>
  <si>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</si>
  <si>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</si>
  <si>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</si>
  <si>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</si>
  <si>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</si>
  <si>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</si>
  <si>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</si>
  <si>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</si>
  <si>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</si>
  <si>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</si>
  <si>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</si>
  <si>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</si>
  <si>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</si>
  <si>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</si>
  <si>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</si>
  <si>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</si>
  <si>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</si>
  <si>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</si>
  <si>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</si>
  <si>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</si>
  <si>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</si>
  <si>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</si>
  <si>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</si>
  <si>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</si>
  <si>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</si>
  <si>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</si>
  <si>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</si>
  <si>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</si>
  <si>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</si>
  <si>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</si>
  <si>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</si>
  <si>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</si>
  <si>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</si>
  <si>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</si>
  <si>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</si>
  <si>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</si>
  <si>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</si>
  <si>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</si>
  <si>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</si>
  <si>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</si>
  <si>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</si>
  <si>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</si>
  <si>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</si>
  <si>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</si>
  <si>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</si>
  <si>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</si>
  <si>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</si>
  <si>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</si>
  <si>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</si>
  <si>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</si>
  <si>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</si>
  <si>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</si>
  <si>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</si>
  <si>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</si>
  <si>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</si>
  <si>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</si>
  <si>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</si>
  <si>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</si>
  <si>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</si>
  <si>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</si>
  <si>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</si>
  <si>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</si>
  <si>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</si>
  <si>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</si>
  <si>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</si>
  <si>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</si>
  <si>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</si>
  <si>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</si>
  <si>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</si>
  <si>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</si>
  <si>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</si>
  <si>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</si>
  <si>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</si>
  <si>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</si>
  <si>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</si>
  <si>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</si>
  <si>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</si>
  <si>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</si>
  <si>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</si>
  <si>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</si>
  <si>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</si>
  <si>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</si>
  <si>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</si>
  <si>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</si>
  <si>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</si>
  <si>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</si>
  <si>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</si>
  <si>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</si>
  <si>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</si>
  <si>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</si>
  <si>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</si>
  <si>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</si>
  <si>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</si>
  <si>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</si>
  <si>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</si>
  <si>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</si>
  <si>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</si>
  <si>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</si>
  <si>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</si>
  <si>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</si>
  <si>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</si>
  <si>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</si>
  <si>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</si>
  <si>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</si>
  <si>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</si>
  <si>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</si>
  <si>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</si>
  <si>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</si>
  <si>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</si>
  <si>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</si>
  <si>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</si>
  <si>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</si>
  <si>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</si>
  <si>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</si>
  <si>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</si>
  <si>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</si>
  <si>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</si>
  <si>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</si>
  <si>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</si>
  <si>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</si>
  <si>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</si>
  <si>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</si>
  <si>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</si>
  <si>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</si>
  <si>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</si>
  <si>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</si>
  <si>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</si>
  <si>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</si>
  <si>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</si>
  <si>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</si>
  <si>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</si>
  <si>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</si>
  <si>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</si>
  <si>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</si>
  <si>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</si>
  <si>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</si>
  <si>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</si>
  <si>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</si>
  <si>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</si>
  <si>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</si>
  <si>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</si>
  <si>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</si>
  <si>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</si>
  <si>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</si>
  <si>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</si>
  <si>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</si>
  <si>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</si>
  <si>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</si>
  <si>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</si>
  <si>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</si>
  <si>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</si>
  <si>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</si>
  <si>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</si>
  <si>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</si>
  <si>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</si>
  <si>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</si>
  <si>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</si>
  <si>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</si>
  <si>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</si>
  <si>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</si>
  <si>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</si>
  <si>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</si>
  <si>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</si>
  <si>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</si>
  <si>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</si>
  <si>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</si>
  <si>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</si>
  <si>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</si>
  <si>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</si>
  <si>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</si>
  <si>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</si>
  <si>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</si>
  <si>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</si>
  <si>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</si>
  <si>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</si>
  <si>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</si>
  <si>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</si>
  <si>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</si>
  <si>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</si>
  <si>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</si>
  <si>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</si>
  <si>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</si>
  <si>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</si>
  <si>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</si>
  <si>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</si>
  <si>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</si>
  <si>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</si>
  <si>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</si>
  <si>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</si>
  <si>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</si>
  <si>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</si>
  <si>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</si>
  <si>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</si>
  <si>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</si>
  <si>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</si>
  <si>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</si>
  <si>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</si>
  <si>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</si>
  <si>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</si>
  <si>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</si>
  <si>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</si>
  <si>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</si>
  <si>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</si>
  <si>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</si>
  <si>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</si>
  <si>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</si>
  <si>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</si>
  <si>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</si>
  <si>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</si>
  <si>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</si>
  <si>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</si>
  <si>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</si>
  <si>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</si>
  <si>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</si>
  <si>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</si>
  <si>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</si>
  <si>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</si>
  <si>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</si>
  <si>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</si>
  <si>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</si>
  <si>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</si>
  <si>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</si>
  <si>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</si>
  <si>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</si>
  <si>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</si>
  <si>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</si>
  <si>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</si>
  <si>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</si>
  <si>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</si>
  <si>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</si>
  <si>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</si>
  <si>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</si>
  <si>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</si>
  <si>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</si>
  <si>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</si>
  <si>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</si>
  <si>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</si>
  <si>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</si>
  <si>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</si>
  <si>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</si>
  <si>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</si>
  <si>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</si>
  <si>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</si>
  <si>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</si>
  <si>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</si>
  <si>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</si>
  <si>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</si>
  <si>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</si>
  <si>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</si>
  <si>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</si>
  <si>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</si>
  <si>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</si>
  <si>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</si>
  <si>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</si>
  <si>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</si>
  <si>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</si>
  <si>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</si>
  <si>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</si>
  <si>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</si>
  <si>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</si>
  <si>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</si>
  <si>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</si>
  <si>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</si>
  <si>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</si>
  <si>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</si>
  <si>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</si>
  <si>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</si>
  <si>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</si>
  <si>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</si>
  <si>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</si>
  <si>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</si>
  <si>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</si>
  <si>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</si>
  <si>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</si>
  <si>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</si>
  <si>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</si>
  <si>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</si>
  <si>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</si>
  <si>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</si>
  <si>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</si>
  <si>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</si>
  <si>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</si>
  <si>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</si>
  <si>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</si>
  <si>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</si>
  <si>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</si>
  <si>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</si>
  <si>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</si>
  <si>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</si>
  <si>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</si>
  <si>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</si>
  <si>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</si>
  <si>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</si>
  <si>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</si>
  <si>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</si>
  <si>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</si>
  <si>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</si>
  <si>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</si>
  <si>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</si>
  <si>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</si>
  <si>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</si>
  <si>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</si>
  <si>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</si>
  <si>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</si>
  <si>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</si>
  <si>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</si>
  <si>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</si>
  <si>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</si>
  <si>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</si>
  <si>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</si>
  <si>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</si>
  <si>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</si>
  <si>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</si>
  <si>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</si>
  <si>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</si>
  <si>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</si>
  <si>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</si>
  <si>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</si>
  <si>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</si>
  <si>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</si>
  <si>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</si>
  <si>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</si>
  <si>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</si>
  <si>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</si>
  <si>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</si>
  <si>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</si>
  <si>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</si>
  <si>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</si>
  <si>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</si>
  <si>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</si>
  <si>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</si>
  <si>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</si>
  <si>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</si>
  <si>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</si>
  <si>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</si>
  <si>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</si>
  <si>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</si>
  <si>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</si>
  <si>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</si>
  <si>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</si>
  <si>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</si>
  <si>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</si>
  <si>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</si>
  <si>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</si>
  <si>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</si>
  <si>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</si>
  <si>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</si>
  <si>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</si>
  <si>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</si>
  <si>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</si>
  <si>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</si>
  <si>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</si>
  <si>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</si>
  <si>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</si>
  <si>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</si>
  <si>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</si>
  <si>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</si>
  <si>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</si>
  <si>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</si>
  <si>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</si>
  <si>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</si>
  <si>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</si>
  <si>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</si>
  <si>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</si>
  <si>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</si>
  <si>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</si>
  <si>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</si>
  <si>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</si>
  <si>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</si>
  <si>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</si>
  <si>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</si>
  <si>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</si>
  <si>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</si>
  <si>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</si>
  <si>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</si>
  <si>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</si>
  <si>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</si>
  <si>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</si>
  <si>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</si>
  <si>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</si>
  <si>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</si>
  <si>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</si>
  <si>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</si>
  <si>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</si>
  <si>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</si>
  <si>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</si>
  <si>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</si>
  <si>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</si>
  <si>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</si>
  <si>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</si>
  <si>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</si>
  <si>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</si>
  <si>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</si>
  <si>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</si>
  <si>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</si>
  <si>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</si>
  <si>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</si>
  <si>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</si>
  <si>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</si>
  <si>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</si>
  <si>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</si>
  <si>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</si>
  <si>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</si>
  <si>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</si>
  <si>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</si>
  <si>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</si>
  <si>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</si>
  <si>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</si>
  <si>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</si>
  <si>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</si>
  <si>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</si>
  <si>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</si>
  <si>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</si>
  <si>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</si>
  <si>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</si>
  <si>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</si>
  <si>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</si>
  <si>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</si>
  <si>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</si>
  <si>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</si>
  <si>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</si>
  <si>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</si>
  <si>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</si>
  <si>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</si>
  <si>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</si>
  <si>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</si>
  <si>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</si>
  <si>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</si>
  <si>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</si>
  <si>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</si>
  <si>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</si>
  <si>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</si>
  <si>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</si>
  <si>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</si>
  <si>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</si>
  <si>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</si>
  <si>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</si>
  <si>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</si>
  <si>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</si>
  <si>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</si>
  <si>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</si>
  <si>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</si>
  <si>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</si>
  <si>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</si>
  <si>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</si>
  <si>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</si>
  <si>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</si>
  <si>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</si>
  <si>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</si>
  <si>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</si>
  <si>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</si>
  <si>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</si>
  <si>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</si>
  <si>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</si>
  <si>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</si>
  <si>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</si>
  <si>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</si>
  <si>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</si>
  <si>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</si>
  <si>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</si>
  <si>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</si>
  <si>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</si>
  <si>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</si>
  <si>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</si>
  <si>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</si>
  <si>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</si>
  <si>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</si>
  <si>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</si>
  <si>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</si>
  <si>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</si>
  <si>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</si>
  <si>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</si>
  <si>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</si>
  <si>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</si>
  <si>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</si>
  <si>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</si>
  <si>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</si>
  <si>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</si>
  <si>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</si>
  <si>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</si>
  <si>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</si>
  <si>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</si>
  <si>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</si>
  <si>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</si>
  <si>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</si>
  <si>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</si>
  <si>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</si>
  <si>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</si>
  <si>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</si>
  <si>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</si>
  <si>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</si>
  <si>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</si>
  <si>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</si>
  <si>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</si>
  <si>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</si>
  <si>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</si>
  <si>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</si>
  <si>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</si>
  <si>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</si>
  <si>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</si>
  <si>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</si>
  <si>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</si>
  <si>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</si>
  <si>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</si>
  <si>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</si>
  <si>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</si>
  <si>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</si>
  <si>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</si>
  <si>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</si>
  <si>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</si>
  <si>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</si>
  <si>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</si>
  <si>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</si>
  <si>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</si>
  <si>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</si>
  <si>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</si>
  <si>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</si>
  <si>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</si>
  <si>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</si>
  <si>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</si>
  <si>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</si>
  <si>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</si>
  <si>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</si>
  <si>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</si>
  <si>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</si>
  <si>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</si>
  <si>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</si>
  <si>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</si>
  <si>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</si>
  <si>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</si>
  <si>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</si>
  <si>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</si>
  <si>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</si>
  <si>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</si>
  <si>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</si>
  <si>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</si>
  <si>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</si>
  <si>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</si>
  <si>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</si>
  <si>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</si>
  <si>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</si>
  <si>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</si>
  <si>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</si>
  <si>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</si>
  <si>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</si>
  <si>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</si>
  <si>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</si>
  <si>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</si>
  <si>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</si>
  <si>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</si>
  <si>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</si>
  <si>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</si>
  <si>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</si>
  <si>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</si>
  <si>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</si>
  <si>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</si>
  <si>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</si>
  <si>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</si>
  <si>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</si>
  <si>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</si>
  <si>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</si>
  <si>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</si>
  <si>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</si>
  <si>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</si>
  <si>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</si>
  <si>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</si>
  <si>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</si>
  <si>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</si>
  <si>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</si>
  <si>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</si>
  <si>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</si>
  <si>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</si>
  <si>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</si>
  <si>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</si>
  <si>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</si>
  <si>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</si>
  <si>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</si>
  <si>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</si>
  <si>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</si>
  <si>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</si>
  <si>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</si>
  <si>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</si>
  <si>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</si>
  <si>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</si>
  <si>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</si>
  <si>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</si>
  <si>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</si>
  <si>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</si>
  <si>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</si>
  <si>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</si>
  <si>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</si>
  <si>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</si>
  <si>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</si>
  <si>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</si>
  <si>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</si>
  <si>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</si>
  <si>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</si>
  <si>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</si>
  <si>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</si>
  <si>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</si>
  <si>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</si>
  <si>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</si>
  <si>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</si>
  <si>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</si>
  <si>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</si>
  <si>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</si>
  <si>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</si>
  <si>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</si>
  <si>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</si>
  <si>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</si>
  <si>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</si>
  <si>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</si>
  <si>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</si>
  <si>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</si>
  <si>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</si>
  <si>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</si>
  <si>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</si>
  <si>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</si>
  <si>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</si>
  <si>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</si>
  <si>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</si>
  <si>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</si>
  <si>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</si>
  <si>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</si>
  <si>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</si>
  <si>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</si>
  <si>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</si>
  <si>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</si>
  <si>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</si>
  <si>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</si>
  <si>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</si>
  <si>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</si>
  <si>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</si>
  <si>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</si>
  <si>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</si>
  <si>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</si>
  <si>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</si>
  <si>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</si>
  <si>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</si>
  <si>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</si>
  <si>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</si>
  <si>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</si>
  <si>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</si>
  <si>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</si>
  <si>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</si>
  <si>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</si>
  <si>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</si>
  <si>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</si>
  <si>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</si>
  <si>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</si>
  <si>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</si>
  <si>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</si>
  <si>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</si>
  <si>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</si>
  <si>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</si>
  <si>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</si>
  <si>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</si>
  <si>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</si>
  <si>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</si>
  <si>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</si>
  <si>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</si>
  <si>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</si>
  <si>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</si>
  <si>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</si>
  <si>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</si>
  <si>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</si>
  <si>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</si>
  <si>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</si>
  <si>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</si>
  <si>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</si>
  <si>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</si>
  <si>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</si>
  <si>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</si>
  <si>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</si>
  <si>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</si>
  <si>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</si>
  <si>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</si>
  <si>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</si>
  <si>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</si>
  <si>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</si>
  <si>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</si>
  <si>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</si>
  <si>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</si>
  <si>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</si>
  <si>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</si>
  <si>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</si>
  <si>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</si>
  <si>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</si>
  <si>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</si>
  <si>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</si>
  <si>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</si>
  <si>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</si>
  <si>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</si>
  <si>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</si>
  <si>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</si>
  <si>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</si>
  <si>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</si>
  <si>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</si>
  <si>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</si>
  <si>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</si>
  <si>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</si>
  <si>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</si>
  <si>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</si>
  <si>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</si>
  <si>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</si>
  <si>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</si>
  <si>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</si>
  <si>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</si>
  <si>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</si>
  <si>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</si>
  <si>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</si>
  <si>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</si>
  <si>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</si>
  <si>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</si>
  <si>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</si>
  <si>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</si>
  <si>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</si>
  <si>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</si>
  <si>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</si>
  <si>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</si>
  <si>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</si>
  <si>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</si>
  <si>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</si>
  <si>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</si>
  <si>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</si>
  <si>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</si>
  <si>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</si>
  <si>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</si>
  <si>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</si>
  <si>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</si>
  <si>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</si>
  <si>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</si>
  <si>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</si>
  <si>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</si>
  <si>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</si>
  <si>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</si>
  <si>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</si>
  <si>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</si>
  <si>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</si>
  <si>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</si>
  <si>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</si>
  <si>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</si>
  <si>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</si>
  <si>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</si>
  <si>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</si>
  <si>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</si>
  <si>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</si>
  <si>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</si>
  <si>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</si>
  <si>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</si>
  <si>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</si>
  <si>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</si>
  <si>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</si>
  <si>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</si>
  <si>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</si>
  <si>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</si>
  <si>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</si>
  <si>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</si>
  <si>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</si>
  <si>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</si>
  <si>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</si>
  <si>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</si>
  <si>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</si>
  <si>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</si>
  <si>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</si>
  <si>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</si>
  <si>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</si>
  <si>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</si>
  <si>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</si>
  <si>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</si>
  <si>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</si>
  <si>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</si>
  <si>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</si>
  <si>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</si>
  <si>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</si>
  <si>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</si>
  <si>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</si>
  <si>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</si>
  <si>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</si>
  <si>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</si>
  <si>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</si>
  <si>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</si>
  <si>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</si>
  <si>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</si>
  <si>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</si>
  <si>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</si>
  <si>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</si>
  <si>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</si>
  <si>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</si>
  <si>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</si>
  <si>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</si>
  <si>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</si>
  <si>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</si>
  <si>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</si>
  <si>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</si>
  <si>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</si>
  <si>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</si>
  <si>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</si>
  <si>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</si>
  <si>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</si>
  <si>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</si>
  <si>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</si>
  <si>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</si>
  <si>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</si>
  <si>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</si>
  <si>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</si>
  <si>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</si>
  <si>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</si>
  <si>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</si>
  <si>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</si>
  <si>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</si>
  <si>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</si>
  <si>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</si>
  <si>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</si>
  <si>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</si>
  <si>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</si>
  <si>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</si>
  <si>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</si>
  <si>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</si>
  <si>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</si>
  <si>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</si>
  <si>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</si>
  <si>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</si>
  <si>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</si>
  <si>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</si>
  <si>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</si>
  <si>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</si>
  <si>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</si>
  <si>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</si>
  <si>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</si>
  <si>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</si>
  <si>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</si>
  <si>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</si>
  <si>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</si>
  <si>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</si>
  <si>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</si>
  <si>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</si>
  <si>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</si>
  <si>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</si>
  <si>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</si>
  <si>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</si>
  <si>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</si>
  <si>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</si>
  <si>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</si>
  <si>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</si>
  <si>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</si>
  <si>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</si>
  <si>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</si>
  <si>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</si>
  <si>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</si>
  <si>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</si>
  <si>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</si>
  <si>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</si>
  <si>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</si>
  <si>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</si>
  <si>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</si>
  <si>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</si>
  <si>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</si>
  <si>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</si>
  <si>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</si>
  <si>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</si>
  <si>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</si>
  <si>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</si>
  <si>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</si>
  <si>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</si>
  <si>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</si>
  <si>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</si>
  <si>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</si>
  <si>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</si>
  <si>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</si>
  <si>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</si>
  <si>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</si>
  <si>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</si>
  <si>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</si>
  <si>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</si>
  <si>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</si>
  <si>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</si>
  <si>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</si>
  <si>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</si>
  <si>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</si>
  <si>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</si>
  <si>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</si>
  <si>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</si>
  <si>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</si>
  <si>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</si>
  <si>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</si>
  <si>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</si>
  <si>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</si>
  <si>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</si>
  <si>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</si>
  <si>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</si>
  <si>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</si>
  <si>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</si>
  <si>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</si>
  <si>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</si>
  <si>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</si>
  <si>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</si>
  <si>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</si>
  <si>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</si>
  <si>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</si>
  <si>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</si>
  <si>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</si>
  <si>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</si>
  <si>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</si>
  <si>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</si>
  <si>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</si>
  <si>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</si>
  <si>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</si>
  <si>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</si>
  <si>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</si>
  <si>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</si>
  <si>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</si>
  <si>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</si>
  <si>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</si>
  <si>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</si>
  <si>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</si>
  <si>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</si>
  <si>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</si>
  <si>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</si>
  <si>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</si>
  <si>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</si>
  <si>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</si>
  <si>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</si>
  <si>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</si>
  <si>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</si>
  <si>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</si>
  <si>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</si>
  <si>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</si>
  <si>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</si>
  <si>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</si>
  <si>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</si>
  <si>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</si>
  <si>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</si>
  <si>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</si>
  <si>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</si>
  <si>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</si>
  <si>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</si>
  <si>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</si>
  <si>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</si>
  <si>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</si>
  <si>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</si>
  <si>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</si>
  <si>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</si>
  <si>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</si>
  <si>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</si>
  <si>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</si>
  <si>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</si>
  <si>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</si>
  <si>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</si>
  <si>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</si>
  <si>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</si>
  <si>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</si>
  <si>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</si>
  <si>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</si>
  <si>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</si>
  <si>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</si>
  <si>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</si>
  <si>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</si>
  <si>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</si>
  <si>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</si>
  <si>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</si>
  <si>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</si>
  <si>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</si>
  <si>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</si>
  <si>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</si>
  <si>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</si>
  <si>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</si>
  <si>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</si>
  <si>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</si>
  <si>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</si>
  <si>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</si>
  <si>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</si>
  <si>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</si>
  <si>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</si>
  <si>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</si>
  <si>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</si>
  <si>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</si>
  <si>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</si>
  <si>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</si>
  <si>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</si>
  <si>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</si>
  <si>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</si>
  <si>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</si>
  <si>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</si>
  <si>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</si>
  <si>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</si>
  <si>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</si>
  <si>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</si>
  <si>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</si>
  <si>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</si>
  <si>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</si>
  <si>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</si>
  <si>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</si>
  <si>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</si>
  <si>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</si>
  <si>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</si>
  <si>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</si>
  <si>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</si>
  <si>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</si>
  <si>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</si>
  <si>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</si>
  <si>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</si>
  <si>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</si>
  <si>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</si>
  <si>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</si>
  <si>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</si>
  <si>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</si>
  <si>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</si>
  <si>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</si>
  <si>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</si>
  <si>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</si>
  <si>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</si>
  <si>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</si>
  <si>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</si>
  <si>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</si>
  <si>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</si>
  <si>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</si>
  <si>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</si>
  <si>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</si>
  <si>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</si>
  <si>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</si>
  <si>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</si>
  <si>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</si>
  <si>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</si>
  <si>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</si>
  <si>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</si>
  <si>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</si>
  <si>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</si>
  <si>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</si>
  <si>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</si>
  <si>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</si>
  <si>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</si>
  <si>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</si>
  <si>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</si>
  <si>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</si>
  <si>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</si>
  <si>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</si>
  <si>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</si>
  <si>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</si>
  <si>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</si>
  <si>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</si>
  <si>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</si>
  <si>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</si>
  <si>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</si>
  <si>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</si>
  <si>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</si>
  <si>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</si>
  <si>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</si>
  <si>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</si>
  <si>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</si>
  <si>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</si>
  <si>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</si>
  <si>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</si>
  <si>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</si>
  <si>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</si>
  <si>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</si>
  <si>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</si>
  <si>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</si>
  <si>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</si>
  <si>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</si>
  <si>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</si>
  <si>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</si>
  <si>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</si>
  <si>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</si>
  <si>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</si>
  <si>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</si>
  <si>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</si>
  <si>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</si>
  <si>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</si>
  <si>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</si>
  <si>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</si>
  <si>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</si>
  <si>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</si>
  <si>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</si>
  <si>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</si>
  <si>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</si>
  <si>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</si>
  <si>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</si>
  <si>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</si>
  <si>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</si>
  <si>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</si>
  <si>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</si>
  <si>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</si>
  <si>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</si>
  <si>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</si>
  <si>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</si>
  <si>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</si>
  <si>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</si>
  <si>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</si>
  <si>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</si>
  <si>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</si>
  <si>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</si>
  <si>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</si>
  <si>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</si>
  <si>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</si>
  <si>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</si>
  <si>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</si>
  <si>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</si>
  <si>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</si>
  <si>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</si>
  <si>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</si>
  <si>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</si>
  <si>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</si>
  <si>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</si>
  <si>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</si>
  <si>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</si>
  <si>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</si>
  <si>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</si>
  <si>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</si>
  <si>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</si>
  <si>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</si>
  <si>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</si>
  <si>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</si>
  <si>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</si>
  <si>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</si>
  <si>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</si>
  <si>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</si>
  <si>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</si>
  <si>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</si>
  <si>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</si>
  <si>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</si>
  <si>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</si>
  <si>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</si>
  <si>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</si>
  <si>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</si>
  <si>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</si>
  <si>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</si>
  <si>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</si>
  <si>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</si>
  <si>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</si>
  <si>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</si>
  <si>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</si>
  <si>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</si>
  <si>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</si>
  <si>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</si>
  <si>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</si>
  <si>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</si>
  <si>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</si>
  <si>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</si>
  <si>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</si>
  <si>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</si>
  <si>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</si>
  <si>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</si>
  <si>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</si>
  <si>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</si>
  <si>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</si>
  <si>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</si>
  <si>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</si>
  <si>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</si>
  <si>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</si>
  <si>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</si>
  <si>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</si>
  <si>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</si>
  <si>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</si>
  <si>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</si>
  <si>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</si>
  <si>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</si>
  <si>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</si>
  <si>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</si>
  <si>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</si>
  <si>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</si>
  <si>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</si>
  <si>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</si>
  <si>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</si>
  <si>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</si>
  <si>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</si>
  <si>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</si>
  <si>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</si>
  <si>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</si>
  <si>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</si>
  <si>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</si>
  <si>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</si>
  <si>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</si>
  <si>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</si>
  <si>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</si>
  <si>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</si>
  <si>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</si>
  <si>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</si>
  <si>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</si>
  <si>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</si>
  <si>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</si>
  <si>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</si>
  <si>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</si>
  <si>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</si>
  <si>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</si>
  <si>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</si>
  <si>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</si>
  <si>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</si>
  <si>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</si>
  <si>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</si>
  <si>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</si>
  <si>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</si>
  <si>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</si>
  <si>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</si>
  <si>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</si>
  <si>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</si>
  <si>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</si>
  <si>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</si>
  <si>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</si>
  <si>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</si>
  <si>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</si>
  <si>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</si>
  <si>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</si>
  <si>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</si>
  <si>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</si>
  <si>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</si>
  <si>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</si>
  <si>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</si>
  <si>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</si>
  <si>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</si>
  <si>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</si>
  <si>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</si>
  <si>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</si>
  <si>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</si>
  <si>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</si>
  <si>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</si>
  <si>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</si>
  <si>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</si>
  <si>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</si>
  <si>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</si>
  <si>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</si>
  <si>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</si>
  <si>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</si>
  <si>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</si>
  <si>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</si>
  <si>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</si>
  <si>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</si>
  <si>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</si>
  <si>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</si>
  <si>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</si>
  <si>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</si>
  <si>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</si>
  <si>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</si>
  <si>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</si>
  <si>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</si>
  <si>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</si>
  <si>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</si>
  <si>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</si>
  <si>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</si>
  <si>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</si>
  <si>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</si>
  <si>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</si>
  <si>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</si>
  <si>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</si>
  <si>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</si>
  <si>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</si>
  <si>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</si>
  <si>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</si>
  <si>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</si>
  <si>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</si>
  <si>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</si>
  <si>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</si>
  <si>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</si>
  <si>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</si>
  <si>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</si>
  <si>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</si>
  <si>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</si>
  <si>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</si>
  <si>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</si>
  <si>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</si>
  <si>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</si>
  <si>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</si>
  <si>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</si>
  <si>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</si>
  <si>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</si>
  <si>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</si>
  <si>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</si>
  <si>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</si>
  <si>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</si>
  <si>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</si>
  <si>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</si>
  <si>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</si>
  <si>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</si>
  <si>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</si>
  <si>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</si>
  <si>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</si>
  <si>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</si>
  <si>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</si>
  <si>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</si>
  <si>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</si>
  <si>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</si>
  <si>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</si>
  <si>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</si>
  <si>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</si>
  <si>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</si>
  <si>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</si>
  <si>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</si>
  <si>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</si>
  <si>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</si>
  <si>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</si>
  <si>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</si>
  <si>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</si>
  <si>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</si>
  <si>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</si>
  <si>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</si>
  <si>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</si>
  <si>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</si>
  <si>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</si>
  <si>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</si>
  <si>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</si>
  <si>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</si>
  <si>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</si>
  <si>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</si>
  <si>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</si>
  <si>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</si>
  <si>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</si>
  <si>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</si>
  <si>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</si>
  <si>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</si>
  <si>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</si>
  <si>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</si>
  <si>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</si>
  <si>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</si>
  <si>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</si>
  <si>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</si>
  <si>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</si>
  <si>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</si>
  <si>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</si>
  <si>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</si>
  <si>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</si>
  <si>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</si>
  <si>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</si>
  <si>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</si>
  <si>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</si>
  <si>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</si>
  <si>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</si>
  <si>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</si>
  <si>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</si>
  <si>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</si>
  <si>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</si>
  <si>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</si>
  <si>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</si>
  <si>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</si>
  <si>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</si>
  <si>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</si>
  <si>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</si>
  <si>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</si>
  <si>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</si>
  <si>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</si>
  <si>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</si>
  <si>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</si>
  <si>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</si>
  <si>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</si>
  <si>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</si>
  <si>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</si>
  <si>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</si>
  <si>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</si>
  <si>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</si>
  <si>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</si>
  <si>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</si>
  <si>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</si>
  <si>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</si>
  <si>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</si>
  <si>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</si>
  <si>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</si>
  <si>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</si>
  <si>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</si>
  <si>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</si>
  <si>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</si>
  <si>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</si>
  <si>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</si>
  <si>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</si>
  <si>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</si>
  <si>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</si>
  <si>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</si>
  <si>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</si>
  <si>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</si>
  <si>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</si>
  <si>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</si>
  <si>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</si>
  <si>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</si>
  <si>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</si>
  <si>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</si>
  <si>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</si>
  <si>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</si>
  <si>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</si>
  <si>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</si>
  <si>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</si>
  <si>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</si>
  <si>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</si>
  <si>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</si>
  <si>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</si>
  <si>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</si>
  <si>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</si>
  <si>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</si>
  <si>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</si>
  <si>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</si>
  <si>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</si>
  <si>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</si>
  <si>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</si>
  <si>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</si>
  <si>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</si>
  <si>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</si>
  <si>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</si>
  <si>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</si>
  <si>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</si>
  <si>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</si>
  <si>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</si>
  <si>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</si>
  <si>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</si>
  <si>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</si>
  <si>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</si>
  <si>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</si>
  <si>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</si>
  <si>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</si>
  <si>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</si>
  <si>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</si>
  <si>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</si>
  <si>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</si>
  <si>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</si>
  <si>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</si>
  <si>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</si>
  <si>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</si>
  <si>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</si>
  <si>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</si>
  <si>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</si>
  <si>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</si>
  <si>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</si>
  <si>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</si>
  <si>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</si>
  <si>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</si>
  <si>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</si>
  <si>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</si>
  <si>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</si>
  <si>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</si>
  <si>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</si>
  <si>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</si>
  <si>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</si>
  <si>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</si>
  <si>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</si>
  <si>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</si>
  <si>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</si>
  <si>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</si>
  <si>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</si>
  <si>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</si>
  <si>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</si>
  <si>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</si>
  <si>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</si>
  <si>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</si>
  <si>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</si>
  <si>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</si>
  <si>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</si>
  <si>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</si>
  <si>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</si>
  <si>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</si>
  <si>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</si>
  <si>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</si>
  <si>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</si>
  <si>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</si>
  <si>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</si>
  <si>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</si>
  <si>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</si>
  <si>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</si>
  <si>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</si>
  <si>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</si>
  <si>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</si>
  <si>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</si>
  <si>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</si>
  <si>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</si>
  <si>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</si>
  <si>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</si>
  <si>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</si>
  <si>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</si>
  <si>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</si>
  <si>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</si>
  <si>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</si>
  <si>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</si>
  <si>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</si>
  <si>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</si>
  <si>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</si>
  <si>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</si>
  <si>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</si>
  <si>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</si>
  <si>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</si>
  <si>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</si>
  <si>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</si>
  <si>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</si>
  <si>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</si>
  <si>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</si>
  <si>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</si>
  <si>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</si>
  <si>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</si>
  <si>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</si>
  <si>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</si>
  <si>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</si>
  <si>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</si>
  <si>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</si>
  <si>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</si>
  <si>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</si>
  <si>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</si>
  <si>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</si>
  <si>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</si>
  <si>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</si>
  <si>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</si>
  <si>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</si>
  <si>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</si>
  <si>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</si>
  <si>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</si>
  <si>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</si>
  <si>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</si>
  <si>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</si>
  <si>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</si>
  <si>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</si>
  <si>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</si>
  <si>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</si>
  <si>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</si>
  <si>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</si>
  <si>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</si>
  <si>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</si>
  <si>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</si>
  <si>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</si>
  <si>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</si>
  <si>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</si>
  <si>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</si>
  <si>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</si>
  <si>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</si>
  <si>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</si>
  <si>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</si>
  <si>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</si>
  <si>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</si>
  <si>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</si>
  <si>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</si>
  <si>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</si>
  <si>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</si>
  <si>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</si>
  <si>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</si>
  <si>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</si>
  <si>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</si>
  <si>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</si>
  <si>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</si>
  <si>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</si>
  <si>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</si>
  <si>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</si>
  <si>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</si>
  <si>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</si>
  <si>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</si>
  <si>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</si>
  <si>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</si>
  <si>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</si>
  <si>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</si>
  <si>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</si>
  <si>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</si>
  <si>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</si>
  <si>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</si>
  <si>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</si>
  <si>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</si>
  <si>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</si>
  <si>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</si>
  <si>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</si>
  <si>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</si>
  <si>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</si>
  <si>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</si>
  <si>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</si>
  <si>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</si>
  <si>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</si>
  <si>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</si>
  <si>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</si>
  <si>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</si>
  <si>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</si>
  <si>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</si>
  <si>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</si>
  <si>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</si>
  <si>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</si>
  <si>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</si>
  <si>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</si>
  <si>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</si>
  <si>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</si>
  <si>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</si>
  <si>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</si>
  <si>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</si>
  <si>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</si>
  <si>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</si>
  <si>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</si>
  <si>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</si>
  <si>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</si>
  <si>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</si>
  <si>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</si>
  <si>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</si>
  <si>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</si>
  <si>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</si>
  <si>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</si>
  <si>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</si>
  <si>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</si>
  <si>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</si>
  <si>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</si>
  <si>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</si>
  <si>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</si>
  <si>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</si>
  <si>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</si>
  <si>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</si>
  <si>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</si>
  <si>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</si>
  <si>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</si>
  <si>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</si>
  <si>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</si>
  <si>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</si>
  <si>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</si>
  <si>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</si>
  <si>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</si>
  <si>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</si>
  <si>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</si>
  <si>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</si>
  <si>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</si>
  <si>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</si>
  <si>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</si>
  <si>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</si>
  <si>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</si>
  <si>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</si>
  <si>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</si>
  <si>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</si>
  <si>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</si>
  <si>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</si>
  <si>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</si>
  <si>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</si>
  <si>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</si>
  <si>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</si>
  <si>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</si>
  <si>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</si>
  <si>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</si>
  <si>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</si>
  <si>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</si>
  <si>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</si>
  <si>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</si>
  <si>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</si>
  <si>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</si>
  <si>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</si>
  <si>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</si>
  <si>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</si>
  <si>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</si>
  <si>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</si>
  <si>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</si>
  <si>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</si>
  <si>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</si>
  <si>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</si>
  <si>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</si>
  <si>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</si>
  <si>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</si>
  <si>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</si>
  <si>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</si>
  <si>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</si>
  <si>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</si>
  <si>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</si>
  <si>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</si>
  <si>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</si>
  <si>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</si>
  <si>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</si>
  <si>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</si>
  <si>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</si>
  <si>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</si>
  <si>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</si>
  <si>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</si>
  <si>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</si>
  <si>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</si>
  <si>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</si>
  <si>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</si>
  <si>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</si>
  <si>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</si>
  <si>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</si>
  <si>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</si>
  <si>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</si>
  <si>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</si>
  <si>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</si>
  <si>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</si>
  <si>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</si>
  <si>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</si>
  <si>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</si>
  <si>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</si>
  <si>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</si>
  <si>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</si>
  <si>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</si>
  <si>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</si>
  <si>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</si>
  <si>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</si>
  <si>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</si>
  <si>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</si>
  <si>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</si>
  <si>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</si>
  <si>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</si>
  <si>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</si>
  <si>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</si>
  <si>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</si>
  <si>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</si>
  <si>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</si>
  <si>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</si>
  <si>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</si>
  <si>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</si>
  <si>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</si>
  <si>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</si>
  <si>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</si>
  <si>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</si>
  <si>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</si>
  <si>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</si>
  <si>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</si>
  <si>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</si>
  <si>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</si>
  <si>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</si>
  <si>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</si>
  <si>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</si>
  <si>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</si>
  <si>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</si>
  <si>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</si>
  <si>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</si>
  <si>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</si>
  <si>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</si>
  <si>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</si>
  <si>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</si>
  <si>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</si>
  <si>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</si>
  <si>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</si>
  <si>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</si>
  <si>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</si>
  <si>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</si>
  <si>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</si>
  <si>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</si>
  <si>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</si>
  <si>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</si>
  <si>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</si>
  <si>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</si>
  <si>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</si>
  <si>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</si>
  <si>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</si>
  <si>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</si>
  <si>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</si>
  <si>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</si>
  <si>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</si>
  <si>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</si>
  <si>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</si>
  <si>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</si>
  <si>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</si>
  <si>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</si>
  <si>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</si>
  <si>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</si>
  <si>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</si>
  <si>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</si>
  <si>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</si>
  <si>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</si>
  <si>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</si>
  <si>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</si>
  <si>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</si>
  <si>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</si>
  <si>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</si>
  <si>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</si>
  <si>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</si>
  <si>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</si>
  <si>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</si>
  <si>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</si>
  <si>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</si>
  <si>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</si>
  <si>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</si>
  <si>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</si>
  <si>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</si>
  <si>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</si>
  <si>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</si>
  <si>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</si>
  <si>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</si>
  <si>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</si>
  <si>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</si>
  <si>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</si>
  <si>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</si>
  <si>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</si>
  <si>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</si>
  <si>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</si>
  <si>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</si>
  <si>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</si>
  <si>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</si>
  <si>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</si>
  <si>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</si>
  <si>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</si>
  <si>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</si>
  <si>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</si>
  <si>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</si>
  <si>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</si>
  <si>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</si>
  <si>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</si>
  <si>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</si>
  <si>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</si>
  <si>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</si>
  <si>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</si>
  <si>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</si>
  <si>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</si>
  <si>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</si>
  <si>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</si>
  <si>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</si>
  <si>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</si>
  <si>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</si>
  <si>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</si>
  <si>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</si>
  <si>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</si>
  <si>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</si>
  <si>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</si>
  <si>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</si>
  <si>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</si>
  <si>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</si>
  <si>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</si>
  <si>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</si>
  <si>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</si>
  <si>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</si>
  <si>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</si>
  <si>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</si>
  <si>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</si>
  <si>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</si>
  <si>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</si>
  <si>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</si>
  <si>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</si>
  <si>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</si>
  <si>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</si>
  <si>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</si>
  <si>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</si>
  <si>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</si>
  <si>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</si>
  <si>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</si>
  <si>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</si>
  <si>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</si>
  <si>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</si>
  <si>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</si>
  <si>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</si>
  <si>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</si>
  <si>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</si>
  <si>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</si>
  <si>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</si>
  <si>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</si>
  <si>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</si>
  <si>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</si>
  <si>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</si>
  <si>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</si>
  <si>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</si>
  <si>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</si>
  <si>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</si>
  <si>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</si>
  <si>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</si>
  <si>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</si>
  <si>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</si>
  <si>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</si>
  <si>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</si>
  <si>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</si>
  <si>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</si>
  <si>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</si>
  <si>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</si>
  <si>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</si>
  <si>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</si>
  <si>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</si>
  <si>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</si>
  <si>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</si>
  <si>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</si>
  <si>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</si>
  <si>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</si>
  <si>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</si>
  <si>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</si>
  <si>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</si>
  <si>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</si>
  <si>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</si>
  <si>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</si>
  <si>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</si>
  <si>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</si>
  <si>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</si>
  <si>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</si>
  <si>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</si>
  <si>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</si>
  <si>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</si>
  <si>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</si>
  <si>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</si>
  <si>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</si>
  <si>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</si>
  <si>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</si>
  <si>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</si>
  <si>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</si>
  <si>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</si>
  <si>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</si>
  <si>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</si>
  <si>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</si>
  <si>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</si>
  <si>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</si>
  <si>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</si>
  <si>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</si>
  <si>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</si>
  <si>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</si>
  <si>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</si>
  <si>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</si>
  <si>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</si>
  <si>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</si>
  <si>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</si>
  <si>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</si>
  <si>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</si>
  <si>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</si>
  <si>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</si>
  <si>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</si>
  <si>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</si>
  <si>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</si>
  <si>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</si>
  <si>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</si>
  <si>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</si>
  <si>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</si>
  <si>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</si>
  <si>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</si>
  <si>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</si>
  <si>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</si>
  <si>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</si>
  <si>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</si>
  <si>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</si>
  <si>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</si>
  <si>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</si>
  <si>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</si>
  <si>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</si>
  <si>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</si>
  <si>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</si>
  <si>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</si>
  <si>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</si>
  <si>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</si>
  <si>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</si>
  <si>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</si>
  <si>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</si>
  <si>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</si>
  <si>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</si>
  <si>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</si>
  <si>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</si>
  <si>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</si>
  <si>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</si>
  <si>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</si>
  <si>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</si>
  <si>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</si>
  <si>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</si>
  <si>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</si>
  <si>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</si>
  <si>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</si>
  <si>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</si>
  <si>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</si>
  <si>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</si>
  <si>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</si>
  <si>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</si>
  <si>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</si>
  <si>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</si>
  <si>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</si>
  <si>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</si>
  <si>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</si>
  <si>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</si>
  <si>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</si>
  <si>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</si>
  <si>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</si>
  <si>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</si>
  <si>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</si>
  <si>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</si>
  <si>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</si>
  <si>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</si>
  <si>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</si>
  <si>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</si>
  <si>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</si>
  <si>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</si>
  <si>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</si>
  <si>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</si>
  <si>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</si>
  <si>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</si>
  <si>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</si>
  <si>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</si>
  <si>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</si>
  <si>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</si>
  <si>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</si>
  <si>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</si>
  <si>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</si>
  <si>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</si>
  <si>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</si>
  <si>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</si>
  <si>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</si>
  <si>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</si>
  <si>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</si>
  <si>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</si>
  <si>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</si>
  <si>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</si>
  <si>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</si>
  <si>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</si>
  <si>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</si>
  <si>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</si>
  <si>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</si>
  <si>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</si>
  <si>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</si>
  <si>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</si>
  <si>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</si>
  <si>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</si>
  <si>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</si>
  <si>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</si>
  <si>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</si>
  <si>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</si>
  <si>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</si>
  <si>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</si>
  <si>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</si>
  <si>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</si>
  <si>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</si>
  <si>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</si>
  <si>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</si>
  <si>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</si>
  <si>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</si>
  <si>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</si>
  <si>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</si>
  <si>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</si>
  <si>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</si>
  <si>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</si>
  <si>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</si>
  <si>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</si>
  <si>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</si>
  <si>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</si>
  <si>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</si>
  <si>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</si>
  <si>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</si>
  <si>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</si>
  <si>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</si>
  <si>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</si>
  <si>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</si>
  <si>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</si>
  <si>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</si>
  <si>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</si>
  <si>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</si>
  <si>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</si>
  <si>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</si>
  <si>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</si>
  <si>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</si>
  <si>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</si>
  <si>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</si>
  <si>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</si>
  <si>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</si>
  <si>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</si>
  <si>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</si>
  <si>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</si>
  <si>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</si>
  <si>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</si>
  <si>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</si>
  <si>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</si>
  <si>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</si>
  <si>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</si>
  <si>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</si>
  <si>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</si>
  <si>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</si>
  <si>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</si>
  <si>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</si>
  <si>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</si>
  <si>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</si>
  <si>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</si>
  <si>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</si>
  <si>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</si>
  <si>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</si>
  <si>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</si>
  <si>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</si>
  <si>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</si>
  <si>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</si>
  <si>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</si>
  <si>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</si>
  <si>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</si>
  <si>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</si>
  <si>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</si>
  <si>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</si>
  <si>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</si>
  <si>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</si>
  <si>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</si>
  <si>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</si>
  <si>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</si>
  <si>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</si>
  <si>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</si>
  <si>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</si>
  <si>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</si>
  <si>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</si>
  <si>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</si>
  <si>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</si>
  <si>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</si>
  <si>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</si>
  <si>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</si>
  <si>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</si>
  <si>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</si>
  <si>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</si>
  <si>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</si>
  <si>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</si>
  <si>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</si>
  <si>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</si>
  <si>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</si>
  <si>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</si>
  <si>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</si>
  <si>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</si>
  <si>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</si>
  <si>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</si>
  <si>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</si>
  <si>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</si>
  <si>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</si>
  <si>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</si>
  <si>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</si>
  <si>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</si>
  <si>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</si>
  <si>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</si>
  <si>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</si>
  <si>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</si>
  <si>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</si>
  <si>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</si>
  <si>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</si>
  <si>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</si>
  <si>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</si>
  <si>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</si>
  <si>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</si>
  <si>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</si>
  <si>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</si>
  <si>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</si>
  <si>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</si>
  <si>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</si>
  <si>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</si>
  <si>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</si>
  <si>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</si>
  <si>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</si>
  <si>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</si>
  <si>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</si>
  <si>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</si>
  <si>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</si>
  <si>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</si>
  <si>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</si>
  <si>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</si>
  <si>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</si>
  <si>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</si>
  <si>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</si>
  <si>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</si>
  <si>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</si>
  <si>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</si>
  <si>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</si>
  <si>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</si>
  <si>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</si>
  <si>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</si>
  <si>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</si>
  <si>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</si>
  <si>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</si>
  <si>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</si>
  <si>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</si>
  <si>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</si>
  <si>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</si>
  <si>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</si>
  <si>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</si>
  <si>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</si>
  <si>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</si>
  <si>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</si>
  <si>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</si>
  <si>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</si>
  <si>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</si>
  <si>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</si>
  <si>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</si>
  <si>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</si>
  <si>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</si>
  <si>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</si>
  <si>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</si>
  <si>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</si>
  <si>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</si>
  <si>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</si>
  <si>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</si>
  <si>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</si>
  <si>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</si>
  <si>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</si>
  <si>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</si>
  <si>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</si>
  <si>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</si>
  <si>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</si>
  <si>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</si>
  <si>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</si>
  <si>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</si>
  <si>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</si>
  <si>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</si>
  <si>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</si>
  <si>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</si>
  <si>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</si>
  <si>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</si>
  <si>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</si>
  <si>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</si>
  <si>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</si>
  <si>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</si>
  <si>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</si>
  <si>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</si>
  <si>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</si>
  <si>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</si>
  <si>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</si>
  <si>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</si>
  <si>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</si>
  <si>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</si>
  <si>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</si>
  <si>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</si>
  <si>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</si>
  <si>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</si>
  <si>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</si>
  <si>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</si>
  <si>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</si>
  <si>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</si>
  <si>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</si>
  <si>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</si>
  <si>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</si>
  <si>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</si>
  <si>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</si>
  <si>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</si>
  <si>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</si>
  <si>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</si>
  <si>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</si>
  <si>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</si>
  <si>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</si>
  <si>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</si>
  <si>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</si>
  <si>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</si>
  <si>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</si>
  <si>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</si>
  <si>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</si>
  <si>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</si>
  <si>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</si>
  <si>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</si>
  <si>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</si>
  <si>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</si>
  <si>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</si>
  <si>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</si>
  <si>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</si>
  <si>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</si>
  <si>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</si>
  <si>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</si>
  <si>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</si>
  <si>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</si>
  <si>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</si>
  <si>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</si>
  <si>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</si>
  <si>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</si>
  <si>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</si>
  <si>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</si>
  <si>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</si>
  <si>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</si>
  <si>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</si>
  <si>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</si>
  <si>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</si>
  <si>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</si>
  <si>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</si>
  <si>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</si>
  <si>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</si>
  <si>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</si>
  <si>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</si>
  <si>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</si>
  <si>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</si>
  <si>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</si>
  <si>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</si>
  <si>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</si>
  <si>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</si>
  <si>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</si>
  <si>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</si>
  <si>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</si>
  <si>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</si>
  <si>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</si>
  <si>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</si>
  <si>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</si>
  <si>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</si>
  <si>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</si>
  <si>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</si>
  <si>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</si>
  <si>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</si>
  <si>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</si>
  <si>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</si>
  <si>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</si>
  <si>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</si>
  <si>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</si>
  <si>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</si>
  <si>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</si>
  <si>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</si>
  <si>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</si>
  <si>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</si>
  <si>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</si>
  <si>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</si>
  <si>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</si>
  <si>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</si>
  <si>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</si>
  <si>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</si>
  <si>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</si>
  <si>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</si>
  <si>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</si>
  <si>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</si>
  <si>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</si>
  <si>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</si>
  <si>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</si>
  <si>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</si>
  <si>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</si>
  <si>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</si>
  <si>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</si>
  <si>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</si>
  <si>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</si>
  <si>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</si>
  <si>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</si>
  <si>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</si>
  <si>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</si>
  <si>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</si>
  <si>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</si>
  <si>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</si>
  <si>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</si>
  <si>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</si>
  <si>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</si>
  <si>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</si>
  <si>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</si>
  <si>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</si>
  <si>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</si>
  <si>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</si>
  <si>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</si>
  <si>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</si>
  <si>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</si>
  <si>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</si>
  <si>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</si>
  <si>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</si>
  <si>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</si>
  <si>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</si>
  <si>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</si>
  <si>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</si>
  <si>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</si>
  <si>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</si>
  <si>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</si>
  <si>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</si>
  <si>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</si>
  <si>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</si>
  <si>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</si>
  <si>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</si>
  <si>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</si>
  <si>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</si>
  <si>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</si>
  <si>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</si>
  <si>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</si>
  <si>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</si>
  <si>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</si>
  <si>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</si>
  <si>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</si>
  <si>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</si>
  <si>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</si>
  <si>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</si>
  <si>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</si>
  <si>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</si>
  <si>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</si>
  <si>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</si>
  <si>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</si>
  <si>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</si>
  <si>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</si>
  <si>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</si>
  <si>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</si>
  <si>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</si>
  <si>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</si>
  <si>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</si>
  <si>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</si>
  <si>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</si>
  <si>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</si>
  <si>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</si>
  <si>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</si>
  <si>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</si>
  <si>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</si>
  <si>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</si>
  <si>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</si>
  <si>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</si>
  <si>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</si>
  <si>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</si>
  <si>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</si>
  <si>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</si>
  <si>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</si>
  <si>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</si>
  <si>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</si>
  <si>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</si>
  <si>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</si>
  <si>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</si>
  <si>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</si>
  <si>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</si>
  <si>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</si>
  <si>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</si>
  <si>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</si>
  <si>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</si>
  <si>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</si>
  <si>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</si>
  <si>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</si>
  <si>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</si>
  <si>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</si>
  <si>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</si>
  <si>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</si>
  <si>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</si>
  <si>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</si>
  <si>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</si>
  <si>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</si>
  <si>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</si>
  <si>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</si>
  <si>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</si>
  <si>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</si>
  <si>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</si>
  <si>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</si>
  <si>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</si>
  <si>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</si>
  <si>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</si>
  <si>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</si>
  <si>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</si>
  <si>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</si>
  <si>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</si>
  <si>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</si>
  <si>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</si>
  <si>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</si>
  <si>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</si>
  <si>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</si>
  <si>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</si>
  <si>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</si>
  <si>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</si>
  <si>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</si>
  <si>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</si>
  <si>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</si>
  <si>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</si>
  <si>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</si>
  <si>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</si>
  <si>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</si>
  <si>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</si>
  <si>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</si>
  <si>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</si>
  <si>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</si>
  <si>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</si>
  <si>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</si>
  <si>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</si>
  <si>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</si>
  <si>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</si>
  <si>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</si>
  <si>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</si>
  <si>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</si>
  <si>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</si>
  <si>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</si>
  <si>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</si>
  <si>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</si>
  <si>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</si>
  <si>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</si>
  <si>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</si>
  <si>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</si>
  <si>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</si>
  <si>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</si>
  <si>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</si>
  <si>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</si>
  <si>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</si>
  <si>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</si>
  <si>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</si>
  <si>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</si>
  <si>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</si>
  <si>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</si>
  <si>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</si>
  <si>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</si>
  <si>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</si>
  <si>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</si>
  <si>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</si>
  <si>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</si>
  <si>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</si>
  <si>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</si>
  <si>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</si>
  <si>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</si>
  <si>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</si>
  <si>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</si>
  <si>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</si>
  <si>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</si>
  <si>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</si>
  <si>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</si>
  <si>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</si>
  <si>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</si>
  <si>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</si>
  <si>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</si>
  <si>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</si>
  <si>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</si>
  <si>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</si>
  <si>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</si>
  <si>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</si>
  <si>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</si>
  <si>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</si>
  <si>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</si>
  <si>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</si>
  <si>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</si>
  <si>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</si>
  <si>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</si>
  <si>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</si>
  <si>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</si>
  <si>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</si>
  <si>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</si>
  <si>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</si>
  <si>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</si>
  <si>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</si>
  <si>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</si>
  <si>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</si>
  <si>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</si>
  <si>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</si>
  <si>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</si>
  <si>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</si>
  <si>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</si>
  <si>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</si>
  <si>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</si>
  <si>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</si>
  <si>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</si>
  <si>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</si>
  <si>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</si>
  <si>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</si>
  <si>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</si>
  <si>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</si>
  <si>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</si>
  <si>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</si>
  <si>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</si>
  <si>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</si>
  <si>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</si>
  <si>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</si>
  <si>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</si>
  <si>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</si>
  <si>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</si>
  <si>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</si>
  <si>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</si>
  <si>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</si>
  <si>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</si>
  <si>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</si>
  <si>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</si>
  <si>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</si>
  <si>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</si>
  <si>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</si>
  <si>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</si>
  <si>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</si>
  <si>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</si>
  <si>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</si>
  <si>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</si>
  <si>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</si>
  <si>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</si>
  <si>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</si>
  <si>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</si>
  <si>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</si>
  <si>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</si>
  <si>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</si>
  <si>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</si>
  <si>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</si>
  <si>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</si>
  <si>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</si>
  <si>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</si>
  <si>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</si>
  <si>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</si>
  <si>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</si>
  <si>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</si>
  <si>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</si>
  <si>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</si>
  <si>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</si>
  <si>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</si>
  <si>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</si>
  <si>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</si>
  <si>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</si>
  <si>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</si>
  <si>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</si>
  <si>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</si>
  <si>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</si>
  <si>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</si>
  <si>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</si>
  <si>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</si>
  <si>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</si>
  <si>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</si>
  <si>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</si>
  <si>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</si>
  <si>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</si>
  <si>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</si>
  <si>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</si>
  <si>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</si>
  <si>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</si>
  <si>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</si>
  <si>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</si>
  <si>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</si>
  <si>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</si>
  <si>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</si>
  <si>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</si>
  <si>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</si>
  <si>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</si>
  <si>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</si>
  <si>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</si>
  <si>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</si>
  <si>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</si>
  <si>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</si>
  <si>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</si>
  <si>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</si>
  <si>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</si>
  <si>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</si>
  <si>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</si>
  <si>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</si>
  <si>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</si>
  <si>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</si>
  <si>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</si>
  <si>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</si>
  <si>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</si>
  <si>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</si>
  <si>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</si>
  <si>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</si>
  <si>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</si>
  <si>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</si>
  <si>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</si>
  <si>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</si>
  <si>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</si>
  <si>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</si>
  <si>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</si>
  <si>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</si>
  <si>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</si>
  <si>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</si>
  <si>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</si>
  <si>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</si>
  <si>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</si>
  <si>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</si>
  <si>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</si>
  <si>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</si>
  <si>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</si>
  <si>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</si>
  <si>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</si>
  <si>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</si>
  <si>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</si>
  <si>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</si>
  <si>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</si>
  <si>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</si>
  <si>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</si>
  <si>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</si>
  <si>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</si>
  <si>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</si>
  <si>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</si>
  <si>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</si>
  <si>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</si>
  <si>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</si>
  <si>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</si>
  <si>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</si>
  <si>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</si>
  <si>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</si>
  <si>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</si>
  <si>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</si>
  <si>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</si>
  <si>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</si>
  <si>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</si>
  <si>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</si>
  <si>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</si>
  <si>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</si>
  <si>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</si>
  <si>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</si>
  <si>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</si>
  <si>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</si>
  <si>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</si>
  <si>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</si>
  <si>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</si>
  <si>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</si>
  <si>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</si>
  <si>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</si>
  <si>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</si>
  <si>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</si>
  <si>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</si>
  <si>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</si>
  <si>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</si>
  <si>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</si>
  <si>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</si>
  <si>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</si>
  <si>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</si>
  <si>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</si>
  <si>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</si>
  <si>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</si>
  <si>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</si>
  <si>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</si>
  <si>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</si>
  <si>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</si>
  <si>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</si>
  <si>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</si>
  <si>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</si>
  <si>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</si>
  <si>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</si>
  <si>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</si>
  <si>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</si>
  <si>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</si>
  <si>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</si>
  <si>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</si>
  <si>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</si>
  <si>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</si>
  <si>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</si>
  <si>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</si>
  <si>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</si>
  <si>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</si>
  <si>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</si>
  <si>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</si>
  <si>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</si>
  <si>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</si>
  <si>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</si>
  <si>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</si>
  <si>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</si>
  <si>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</si>
  <si>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</si>
  <si>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</si>
  <si>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</si>
  <si>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</si>
  <si>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</si>
  <si>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</si>
  <si>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</si>
  <si>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</si>
  <si>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</si>
  <si>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</si>
  <si>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</si>
  <si>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</si>
  <si>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</si>
  <si>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</si>
  <si>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</si>
  <si>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</si>
  <si>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</si>
  <si>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</si>
  <si>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</si>
  <si>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</si>
  <si>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</si>
  <si>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</si>
  <si>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</si>
  <si>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</si>
  <si>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</si>
  <si>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</si>
  <si>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</si>
  <si>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</si>
  <si>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</si>
  <si>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</si>
  <si>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</si>
  <si>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</si>
  <si>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</si>
  <si>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</si>
  <si>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</si>
  <si>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</si>
  <si>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</si>
  <si>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</si>
  <si>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</si>
  <si>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</si>
  <si>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</si>
  <si>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</si>
  <si>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</si>
  <si>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</si>
  <si>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</si>
  <si>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</si>
  <si>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</si>
  <si>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</si>
  <si>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</si>
  <si>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</si>
  <si>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</si>
  <si>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</si>
  <si>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</si>
  <si>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</si>
  <si>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</si>
  <si>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</si>
  <si>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</si>
  <si>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</si>
  <si>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</si>
  <si>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</si>
  <si>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</si>
  <si>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</si>
  <si>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</si>
  <si>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</si>
  <si>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</si>
  <si>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</si>
  <si>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</si>
  <si>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</si>
  <si>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</si>
  <si>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</si>
  <si>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</si>
  <si>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</si>
  <si>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</si>
  <si>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</si>
  <si>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</si>
  <si>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</si>
  <si>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</si>
  <si>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</si>
  <si>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</si>
  <si>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</si>
  <si>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</si>
  <si>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</si>
  <si>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</si>
  <si>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</si>
  <si>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</si>
  <si>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</si>
  <si>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</si>
  <si>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</si>
  <si>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</si>
  <si>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</si>
  <si>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</si>
  <si>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</si>
  <si>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</si>
  <si>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</si>
  <si>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</si>
  <si>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</si>
  <si>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</si>
  <si>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</si>
  <si>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</si>
  <si>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</si>
  <si>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</si>
  <si>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</si>
  <si>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</si>
  <si>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</si>
  <si>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</si>
  <si>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</si>
  <si>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</si>
  <si>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</si>
  <si>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</si>
  <si>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</si>
  <si>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</si>
  <si>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</si>
  <si>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</si>
  <si>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</si>
  <si>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</si>
  <si>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</si>
  <si>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</si>
  <si>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</si>
  <si>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</si>
  <si>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</si>
  <si>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</si>
  <si>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</si>
  <si>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</si>
  <si>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</si>
  <si>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</si>
  <si>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</si>
  <si>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</si>
  <si>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</si>
  <si>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</si>
  <si>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</si>
  <si>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</si>
  <si>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</si>
  <si>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</si>
  <si>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</si>
  <si>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</si>
  <si>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</si>
  <si>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</si>
  <si>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</si>
  <si>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</si>
  <si>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</si>
  <si>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</si>
  <si>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</si>
  <si>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</si>
  <si>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</si>
  <si>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</si>
  <si>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</si>
  <si>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</si>
  <si>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</si>
  <si>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</si>
  <si>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</si>
  <si>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</si>
  <si>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</si>
  <si>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</si>
  <si>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</si>
  <si>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</si>
  <si>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</si>
  <si>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</si>
  <si>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</si>
  <si>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</si>
  <si>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</si>
  <si>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</si>
  <si>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</si>
  <si>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</si>
  <si>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</si>
  <si>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</si>
  <si>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</si>
  <si>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</si>
  <si>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</si>
  <si>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</si>
  <si>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</si>
  <si>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</si>
  <si>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</si>
  <si>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</si>
  <si>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</si>
  <si>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</si>
  <si>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</si>
  <si>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</si>
  <si>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</si>
  <si>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</si>
  <si>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</si>
  <si>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</si>
  <si>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</si>
  <si>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</si>
  <si>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</si>
  <si>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</si>
  <si>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</si>
  <si>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</si>
  <si>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</si>
  <si>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</si>
  <si>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</si>
  <si>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</si>
  <si>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</si>
  <si>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</si>
  <si>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</si>
  <si>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</si>
  <si>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</si>
  <si>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</si>
  <si>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</si>
  <si>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</si>
  <si>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</si>
  <si>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</si>
  <si>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</si>
  <si>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</si>
  <si>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</si>
  <si>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</si>
  <si>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</si>
  <si>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</si>
  <si>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</si>
  <si>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</si>
  <si>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</si>
  <si>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</si>
  <si>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</si>
  <si>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</si>
  <si>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</si>
  <si>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</si>
  <si>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</si>
  <si>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</si>
  <si>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</si>
  <si>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</si>
  <si>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</si>
  <si>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</si>
  <si>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</si>
  <si>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</si>
  <si>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</si>
  <si>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</si>
  <si>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</si>
  <si>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</si>
  <si>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</si>
  <si>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</si>
  <si>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</si>
  <si>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</si>
  <si>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</si>
  <si>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</si>
  <si>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</si>
  <si>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</si>
  <si>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</si>
  <si>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</si>
  <si>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</si>
  <si>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</si>
  <si>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</si>
  <si>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</si>
  <si>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</si>
  <si>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</si>
  <si>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</si>
  <si>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</si>
  <si>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</si>
  <si>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</si>
  <si>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</si>
  <si>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</si>
  <si>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</si>
  <si>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</si>
  <si>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</si>
  <si>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</si>
  <si>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</si>
  <si>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</si>
  <si>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</si>
  <si>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</si>
  <si>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</si>
  <si>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</si>
  <si>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</si>
  <si>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</si>
  <si>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</si>
  <si>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</si>
  <si>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</si>
  <si>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</si>
  <si>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</si>
  <si>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</si>
  <si>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</si>
  <si>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</si>
  <si>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</si>
  <si>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</si>
  <si>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</si>
  <si>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</si>
  <si>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</si>
  <si>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</si>
  <si>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</si>
  <si>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</si>
  <si>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</si>
  <si>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</si>
  <si>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</si>
  <si>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</si>
  <si>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</si>
  <si>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</si>
  <si>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</si>
  <si>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</si>
  <si>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</si>
  <si>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</si>
  <si>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</si>
  <si>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</si>
  <si>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</si>
  <si>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</si>
  <si>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</si>
  <si>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</si>
  <si>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</si>
  <si>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</si>
  <si>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</si>
  <si>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</si>
  <si>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</si>
  <si>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</si>
  <si>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</si>
  <si>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</si>
  <si>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</si>
  <si>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</si>
  <si>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</si>
  <si>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</si>
  <si>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</si>
  <si>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</si>
  <si>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</si>
  <si>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</si>
  <si>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</si>
  <si>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</si>
  <si>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</si>
  <si>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</si>
  <si>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</si>
  <si>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</si>
  <si>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</si>
  <si>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</si>
  <si>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</si>
  <si>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</si>
  <si>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</si>
  <si>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</si>
  <si>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</si>
  <si>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</si>
  <si>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</si>
  <si>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</si>
  <si>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</si>
  <si>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</si>
  <si>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</si>
  <si>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</si>
  <si>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</si>
  <si>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</si>
  <si>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</si>
  <si>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</si>
  <si>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</si>
  <si>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</si>
  <si>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</si>
  <si>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</si>
  <si>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</si>
  <si>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</si>
  <si>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</si>
  <si>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</si>
  <si>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</si>
  <si>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</si>
  <si>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</si>
  <si>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</si>
  <si>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</si>
  <si>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</si>
  <si>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</si>
  <si>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</si>
  <si>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</si>
  <si>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</si>
  <si>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</si>
  <si>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</si>
  <si>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</si>
  <si>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</si>
  <si>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</si>
  <si>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</si>
  <si>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</si>
  <si>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</si>
  <si>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</si>
  <si>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</si>
  <si>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</si>
  <si>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</si>
  <si>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</si>
  <si>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</si>
  <si>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</si>
  <si>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</si>
  <si>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</si>
  <si>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</si>
  <si>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</si>
  <si>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</si>
  <si>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</si>
  <si>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</si>
  <si>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</si>
  <si>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</si>
  <si>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</si>
  <si>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</si>
  <si>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</si>
  <si>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</si>
  <si>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</si>
  <si>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</si>
  <si>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</si>
  <si>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</si>
  <si>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</si>
  <si>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</si>
  <si>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</si>
  <si>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</si>
  <si>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</si>
  <si>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</si>
  <si>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</si>
  <si>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</si>
  <si>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</si>
  <si>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</si>
  <si>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</si>
  <si>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</si>
  <si>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</si>
  <si>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</si>
  <si>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</si>
  <si>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</si>
  <si>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</si>
  <si>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</si>
  <si>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</si>
  <si>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</si>
  <si>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</si>
  <si>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</si>
  <si>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</si>
  <si>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</si>
  <si>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</si>
  <si>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</si>
  <si>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</si>
  <si>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</si>
  <si>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</si>
  <si>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</si>
  <si>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</si>
  <si>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</si>
  <si>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</si>
  <si>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</si>
  <si>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</si>
  <si>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</si>
  <si>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</si>
  <si>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</si>
  <si>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</si>
  <si>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</si>
  <si>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</si>
  <si>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</si>
  <si>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</si>
  <si>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</si>
  <si>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</si>
  <si>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</si>
  <si>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</si>
  <si>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</si>
  <si>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</si>
  <si>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</si>
  <si>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</si>
  <si>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</si>
  <si>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</si>
  <si>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</si>
  <si>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</si>
  <si>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</si>
  <si>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</si>
  <si>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</si>
  <si>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</si>
  <si>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</si>
  <si>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</si>
  <si>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</si>
  <si>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</si>
  <si>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</si>
  <si>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</si>
  <si>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</si>
  <si>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</si>
  <si>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</si>
  <si>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</si>
  <si>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</si>
  <si>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</si>
  <si>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</si>
  <si>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</si>
  <si>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</si>
  <si>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</si>
  <si>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</si>
  <si>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</si>
  <si>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</si>
  <si>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</si>
  <si>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</si>
  <si>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</si>
  <si>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</si>
  <si>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</si>
  <si>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</si>
  <si>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</si>
  <si>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</si>
  <si>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</si>
  <si>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</si>
  <si>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</si>
  <si>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</si>
  <si>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</si>
  <si>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</si>
  <si>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</si>
  <si>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</si>
  <si>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</si>
  <si>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</si>
  <si>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</si>
  <si>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</si>
  <si>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</si>
  <si>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</si>
  <si>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</si>
  <si>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</si>
  <si>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</si>
  <si>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</si>
  <si>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</si>
  <si>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</si>
  <si>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</si>
  <si>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</si>
  <si>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</si>
  <si>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</si>
  <si>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</si>
  <si>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</si>
  <si>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</si>
  <si>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</si>
  <si>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</si>
  <si>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</si>
  <si>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</si>
  <si>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</si>
  <si>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</si>
  <si>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</si>
  <si>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</si>
  <si>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</si>
  <si>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</si>
  <si>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</si>
  <si>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</si>
  <si>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</si>
  <si>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</si>
  <si>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</si>
  <si>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</si>
  <si>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</si>
  <si>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</si>
  <si>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</si>
  <si>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</si>
  <si>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</si>
  <si>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</si>
  <si>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</si>
  <si>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</si>
  <si>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</si>
  <si>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</si>
  <si>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</si>
  <si>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</si>
  <si>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</si>
  <si>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</si>
  <si>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</si>
  <si>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</si>
  <si>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</si>
  <si>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</si>
  <si>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</si>
  <si>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</si>
  <si>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</si>
  <si>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</si>
  <si>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</si>
  <si>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</si>
  <si>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</si>
  <si>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</si>
  <si>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</si>
  <si>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</si>
  <si>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</si>
  <si>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</si>
  <si>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</si>
  <si>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</si>
  <si>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</si>
  <si>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</si>
  <si>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</si>
  <si>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</si>
  <si>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</si>
  <si>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</si>
  <si>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</si>
  <si>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</si>
  <si>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</si>
  <si>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</si>
  <si>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</si>
  <si>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</si>
  <si>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</si>
  <si>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</si>
  <si>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</si>
  <si>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</si>
  <si>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</si>
  <si>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</si>
  <si>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</si>
  <si>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</si>
  <si>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</si>
  <si>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</si>
  <si>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</si>
  <si>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</si>
  <si>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</si>
  <si>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</si>
  <si>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</si>
  <si>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</si>
  <si>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</si>
  <si>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</si>
  <si>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</si>
  <si>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</si>
  <si>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</si>
  <si>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</si>
  <si>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</si>
  <si>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</si>
  <si>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</si>
  <si>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</si>
  <si>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</si>
  <si>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</si>
  <si>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</si>
  <si>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</si>
  <si>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</si>
  <si>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</si>
  <si>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</si>
  <si>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</si>
  <si>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</si>
  <si>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</si>
  <si>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</si>
  <si>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</si>
  <si>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</si>
  <si>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</si>
  <si>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</si>
  <si>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</si>
  <si>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</si>
  <si>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</si>
  <si>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</si>
  <si>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</si>
  <si>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</si>
  <si>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</si>
  <si>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</si>
  <si>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</si>
  <si>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</si>
  <si>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</si>
  <si>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</si>
  <si>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</si>
  <si>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</si>
  <si>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</si>
  <si>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</si>
  <si>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</si>
  <si>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</si>
  <si>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</si>
  <si>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</si>
  <si>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</si>
  <si>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</si>
  <si>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</si>
  <si>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</si>
  <si>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</si>
  <si>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</si>
  <si>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</si>
  <si>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</si>
  <si>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</si>
  <si>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</si>
  <si>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</si>
  <si>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</si>
  <si>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</si>
  <si>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</si>
  <si>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</si>
  <si>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</si>
  <si>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</si>
  <si>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</si>
  <si>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</si>
  <si>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</si>
  <si>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</si>
  <si>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</si>
  <si>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</si>
  <si>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</si>
  <si>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</si>
  <si>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</si>
  <si>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</si>
  <si>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</si>
  <si>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</si>
  <si>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</si>
  <si>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</si>
  <si>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</si>
  <si>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</si>
  <si>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</si>
  <si>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</si>
  <si>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</si>
  <si>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</si>
  <si>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</si>
  <si>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</si>
  <si>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</si>
  <si>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</si>
  <si>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</si>
  <si>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</si>
  <si>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</si>
  <si>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</si>
  <si>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</si>
  <si>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</si>
  <si>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</si>
  <si>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</si>
  <si>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</si>
  <si>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</si>
  <si>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</si>
  <si>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</si>
  <si>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</si>
  <si>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</si>
  <si>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</si>
  <si>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</si>
  <si>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</si>
  <si>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</si>
  <si>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</si>
  <si>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</si>
  <si>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</si>
  <si>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</si>
  <si>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</si>
  <si>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</si>
  <si>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</si>
  <si>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</si>
  <si>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</si>
  <si>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</si>
  <si>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</si>
  <si>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</si>
  <si>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</si>
  <si>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</si>
  <si>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</si>
  <si>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</si>
  <si>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</si>
  <si>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</si>
  <si>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</si>
  <si>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</si>
  <si>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</si>
  <si>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</si>
  <si>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</si>
  <si>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</si>
  <si>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</si>
  <si>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</si>
  <si>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</si>
  <si>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</si>
  <si>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</si>
  <si>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</si>
  <si>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</si>
  <si>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</si>
  <si>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</si>
  <si>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</si>
  <si>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</si>
  <si>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</si>
  <si>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</si>
  <si>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</si>
  <si>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</si>
  <si>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</si>
  <si>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</si>
  <si>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</si>
  <si>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</si>
  <si>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</si>
  <si>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</si>
  <si>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</si>
  <si>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</si>
  <si>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</si>
  <si>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</si>
  <si>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</si>
  <si>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</si>
  <si>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</si>
  <si>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</si>
  <si>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</si>
  <si>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</si>
  <si>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</si>
  <si>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</si>
  <si>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</si>
  <si>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</si>
  <si>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</si>
  <si>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</si>
  <si>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</si>
  <si>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</si>
  <si>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</si>
  <si>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</si>
  <si>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</si>
  <si>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</si>
  <si>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</si>
  <si>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</si>
  <si>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</si>
  <si>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</si>
  <si>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</si>
  <si>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</si>
  <si>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</si>
  <si>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</si>
  <si>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</si>
  <si>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</si>
  <si>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</si>
  <si>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</si>
  <si>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</si>
  <si>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</si>
  <si>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</si>
  <si>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</si>
  <si>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</si>
  <si>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</si>
  <si>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</si>
  <si>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</si>
  <si>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</si>
  <si>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</si>
  <si>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</si>
  <si>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</si>
  <si>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</si>
  <si>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</si>
  <si>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</si>
  <si>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</si>
  <si>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</si>
  <si>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</si>
  <si>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</si>
  <si>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</si>
  <si>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</si>
  <si>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</si>
  <si>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</si>
  <si>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</si>
  <si>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</si>
  <si>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</si>
  <si>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</si>
  <si>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</si>
  <si>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</si>
  <si>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</si>
  <si>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</si>
  <si>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</si>
  <si>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</si>
  <si>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</si>
  <si>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</si>
  <si>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</si>
  <si>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</si>
  <si>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</si>
  <si>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</si>
  <si>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</si>
  <si>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</si>
  <si>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</si>
  <si>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</si>
  <si>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</si>
  <si>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</si>
  <si>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</si>
  <si>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</si>
  <si>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</si>
  <si>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</si>
  <si>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</si>
  <si>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</si>
  <si>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</si>
  <si>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</si>
  <si>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</si>
  <si>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</si>
  <si>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</si>
  <si>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</si>
  <si>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</si>
  <si>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</si>
  <si>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</si>
  <si>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</si>
  <si>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</si>
  <si>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</si>
  <si>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</si>
  <si>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</si>
  <si>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</si>
  <si>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</si>
  <si>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</si>
  <si>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</si>
  <si>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</si>
  <si>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</si>
  <si>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</si>
  <si>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</si>
  <si>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</si>
  <si>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</si>
  <si>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</si>
  <si>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</si>
  <si>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</si>
  <si>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</si>
  <si>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</si>
  <si>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</si>
  <si>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</si>
  <si>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</si>
  <si>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</si>
  <si>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</si>
  <si>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</si>
  <si>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</si>
  <si>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</si>
  <si>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</si>
  <si>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</si>
  <si>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</si>
  <si>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</si>
  <si>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</si>
  <si>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</si>
  <si>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</si>
  <si>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</si>
  <si>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</si>
  <si>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</si>
  <si>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</si>
  <si>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</si>
  <si>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</si>
  <si>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</si>
  <si>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</si>
  <si>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</si>
  <si>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</si>
  <si>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</si>
  <si>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</si>
  <si>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</si>
  <si>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</si>
  <si>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</si>
  <si>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</si>
  <si>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</si>
  <si>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</si>
  <si>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</si>
  <si>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</si>
  <si>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</si>
  <si>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</si>
  <si>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</si>
  <si>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</si>
  <si>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</si>
  <si>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</si>
  <si>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</si>
  <si>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</si>
  <si>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</si>
  <si>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</si>
  <si>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</si>
  <si>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</si>
  <si>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</si>
  <si>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</si>
  <si>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</si>
  <si>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</si>
  <si>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</si>
  <si>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</si>
  <si>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</si>
  <si>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</si>
  <si>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</si>
  <si>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</si>
  <si>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</si>
  <si>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</si>
  <si>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</si>
  <si>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</si>
  <si>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</si>
  <si>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</si>
  <si>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</si>
  <si>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</si>
  <si>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</si>
  <si>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</si>
  <si>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</si>
  <si>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</si>
  <si>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</si>
  <si>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</si>
  <si>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</si>
  <si>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</si>
  <si>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</si>
  <si>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</si>
  <si>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</si>
  <si>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</si>
  <si>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</si>
  <si>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</si>
  <si>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</si>
  <si>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</si>
  <si>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</si>
  <si>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</si>
  <si>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</si>
  <si>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</si>
  <si>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</si>
  <si>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</si>
  <si>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</si>
  <si>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</si>
  <si>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</si>
  <si>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</si>
  <si>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</si>
  <si>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</si>
  <si>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</si>
  <si>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</si>
  <si>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</si>
  <si>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</si>
  <si>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</si>
  <si>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</si>
  <si>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</si>
  <si>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</si>
  <si>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</si>
  <si>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</si>
  <si>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</si>
  <si>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</si>
  <si>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</si>
  <si>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</si>
  <si>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</si>
  <si>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</si>
  <si>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</si>
  <si>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</si>
  <si>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</si>
  <si>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</si>
  <si>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</si>
  <si>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</si>
  <si>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</si>
  <si>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</si>
  <si>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</si>
  <si>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</si>
  <si>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</si>
  <si>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</si>
  <si>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</si>
  <si>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</si>
  <si>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</si>
  <si>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</si>
  <si>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</si>
  <si>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</si>
  <si>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</si>
  <si>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</si>
  <si>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</si>
  <si>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</si>
  <si>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</si>
  <si>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</si>
  <si>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</si>
  <si>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</si>
  <si>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</si>
  <si>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</si>
  <si>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</si>
  <si>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</si>
  <si>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</si>
  <si>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</si>
  <si>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</si>
  <si>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</si>
  <si>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</si>
  <si>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</si>
  <si>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</si>
  <si>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</si>
  <si>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</si>
  <si>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</si>
  <si>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</si>
  <si>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</si>
  <si>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</si>
  <si>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</si>
  <si>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</si>
  <si>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</si>
  <si>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</si>
  <si>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</si>
  <si>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</si>
  <si>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</si>
  <si>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</si>
  <si>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</si>
  <si>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</si>
  <si>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</si>
  <si>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</si>
  <si>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</si>
  <si>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</si>
  <si>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</si>
  <si>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</si>
  <si>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</si>
  <si>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</si>
  <si>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</si>
  <si>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</si>
  <si>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</si>
  <si>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</si>
  <si>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</si>
  <si>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</si>
  <si>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</si>
  <si>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</si>
  <si>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</si>
  <si>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</si>
  <si>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</si>
  <si>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</si>
  <si>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</si>
  <si>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</si>
  <si>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</si>
  <si>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</si>
  <si>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</si>
  <si>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</si>
  <si>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</si>
  <si>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</si>
  <si>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</si>
  <si>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</si>
  <si>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</si>
  <si>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</si>
  <si>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</si>
  <si>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</si>
  <si>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</si>
  <si>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</si>
  <si>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</si>
  <si>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</si>
  <si>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</si>
  <si>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</si>
  <si>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</si>
  <si>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</si>
  <si>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</si>
  <si>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</si>
  <si>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</si>
  <si>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</si>
  <si>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</si>
  <si>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</si>
  <si>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</si>
  <si>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</si>
  <si>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</si>
  <si>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</si>
  <si>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</si>
  <si>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</si>
  <si>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</si>
  <si>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</si>
  <si>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</si>
  <si>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</si>
  <si>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</si>
  <si>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</si>
  <si>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</si>
  <si>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</si>
  <si>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</si>
  <si>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</si>
  <si>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</si>
  <si>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</si>
  <si>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</si>
  <si>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</si>
  <si>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</si>
  <si>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</si>
  <si>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</si>
  <si>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</si>
  <si>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</si>
  <si>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</si>
  <si>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</si>
  <si>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</si>
  <si>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</si>
  <si>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</si>
  <si>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</si>
  <si>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</si>
  <si>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</si>
  <si>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</si>
  <si>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</si>
  <si>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</si>
  <si>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</si>
  <si>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</si>
  <si>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</si>
  <si>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</si>
  <si>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</si>
  <si>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</si>
  <si>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</si>
  <si>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</si>
  <si>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</si>
  <si>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</si>
  <si>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</si>
  <si>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</si>
  <si>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</si>
  <si>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</si>
  <si>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</si>
  <si>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</si>
  <si>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</si>
  <si>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</si>
  <si>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</si>
  <si>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</si>
  <si>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</si>
  <si>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</si>
  <si>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</si>
  <si>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</si>
  <si>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</si>
  <si>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</si>
  <si>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</si>
  <si>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</si>
  <si>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</si>
  <si>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</si>
  <si>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</si>
  <si>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</si>
  <si>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</si>
  <si>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</si>
  <si>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</si>
  <si>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</si>
  <si>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</si>
  <si>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</si>
  <si>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</si>
  <si>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</si>
  <si>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</si>
  <si>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</si>
  <si>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</si>
  <si>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</si>
  <si>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</si>
  <si>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</si>
  <si>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</si>
  <si>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</si>
  <si>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</si>
  <si>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</si>
  <si>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</si>
  <si>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</si>
  <si>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</si>
  <si>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</si>
  <si>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</si>
  <si>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</si>
  <si>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</si>
  <si>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</si>
  <si>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</si>
  <si>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</si>
  <si>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</si>
  <si>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</si>
  <si>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</si>
  <si>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</si>
  <si>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</si>
  <si>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</si>
  <si>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</si>
  <si>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</si>
  <si>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</si>
  <si>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</si>
  <si>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</si>
  <si>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</si>
  <si>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</si>
  <si>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</si>
  <si>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</si>
  <si>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</si>
  <si>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</si>
  <si>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</si>
  <si>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</si>
  <si>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</si>
  <si>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</si>
  <si>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</si>
  <si>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</si>
  <si>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</si>
  <si>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</si>
  <si>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</si>
  <si>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</si>
  <si>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</si>
  <si>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</si>
  <si>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</si>
  <si>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</si>
  <si>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</si>
  <si>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</si>
  <si>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</si>
  <si>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</si>
  <si>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</si>
  <si>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</si>
  <si>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</si>
  <si>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</si>
  <si>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</si>
  <si>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</si>
  <si>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</si>
  <si>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</si>
  <si>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</si>
  <si>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</si>
  <si>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</si>
  <si>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</si>
  <si>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</si>
  <si>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</si>
  <si>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</si>
  <si>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</si>
  <si>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</si>
  <si>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</si>
  <si>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</si>
  <si>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</si>
  <si>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</si>
  <si>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</si>
  <si>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</si>
  <si>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</si>
  <si>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</si>
  <si>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</si>
  <si>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</si>
  <si>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</si>
  <si>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</si>
  <si>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</si>
  <si>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</si>
  <si>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</si>
  <si>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</si>
  <si>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</si>
  <si>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</si>
  <si>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</si>
  <si>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</si>
  <si>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</si>
  <si>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</si>
  <si>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</si>
  <si>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</si>
  <si>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</si>
  <si>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</si>
  <si>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</si>
  <si>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</si>
  <si>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</si>
  <si>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</si>
  <si>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</si>
  <si>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</si>
  <si>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</si>
  <si>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</si>
  <si>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</si>
  <si>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</si>
  <si>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</si>
  <si>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</si>
  <si>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</si>
  <si>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</si>
  <si>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</si>
  <si>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</si>
  <si>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</si>
  <si>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</si>
  <si>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</si>
  <si>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</si>
  <si>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</si>
  <si>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</si>
  <si>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</si>
  <si>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</si>
  <si>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</si>
  <si>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</si>
  <si>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</si>
  <si>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</si>
  <si>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</si>
  <si>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</si>
  <si>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</si>
  <si>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</si>
  <si>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</si>
  <si>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</si>
  <si>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</si>
  <si>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</si>
  <si>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</si>
  <si>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</si>
  <si>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</si>
  <si>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</si>
  <si>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</si>
  <si>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</si>
  <si>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</si>
  <si>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</si>
  <si>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</si>
  <si>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</si>
  <si>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</si>
  <si>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</si>
  <si>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</si>
  <si>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</si>
  <si>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</si>
  <si>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</si>
  <si>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</si>
  <si>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</si>
  <si>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</si>
  <si>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</si>
  <si>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</si>
  <si>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</si>
  <si>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</si>
  <si>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</si>
  <si>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</si>
  <si>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</si>
  <si>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</si>
  <si>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</si>
  <si>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</si>
  <si>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</si>
  <si>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</si>
  <si>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</si>
  <si>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</si>
  <si>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</si>
  <si>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</si>
  <si>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</si>
  <si>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</si>
  <si>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</si>
  <si>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</si>
  <si>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</si>
  <si>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</si>
  <si>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</si>
  <si>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</si>
  <si>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</si>
  <si>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</si>
  <si>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</si>
  <si>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</si>
  <si>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</si>
  <si>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</si>
  <si>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</si>
  <si>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</si>
  <si>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</si>
  <si>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</si>
  <si>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</si>
  <si>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</si>
  <si>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</si>
  <si>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</si>
  <si>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</si>
  <si>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</si>
  <si>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</si>
  <si>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</si>
  <si>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</si>
  <si>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</si>
  <si>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</si>
  <si>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</si>
  <si>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</si>
  <si>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</si>
  <si>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</si>
  <si>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</si>
  <si>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</si>
  <si>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</si>
  <si>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</si>
  <si>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</si>
  <si>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</si>
  <si>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</si>
  <si>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</si>
  <si>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</si>
  <si>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</si>
  <si>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</si>
  <si>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</si>
  <si>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</si>
  <si>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</si>
  <si>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</si>
  <si>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</si>
  <si>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</si>
  <si>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</si>
  <si>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</si>
  <si>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</si>
  <si>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</si>
  <si>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</si>
  <si>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</si>
  <si>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</si>
  <si>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</si>
  <si>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</si>
  <si>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</si>
  <si>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</si>
  <si>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</si>
  <si>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</si>
  <si>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</si>
  <si>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</si>
  <si>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</si>
  <si>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</si>
  <si>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</si>
  <si>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</si>
  <si>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</si>
  <si>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</si>
  <si>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</si>
  <si>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</si>
  <si>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</si>
  <si>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</si>
  <si>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</si>
  <si>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</si>
  <si>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</si>
  <si>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</si>
  <si>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</si>
  <si>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</si>
  <si>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</si>
  <si>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</si>
  <si>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</si>
  <si>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</si>
  <si>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</si>
  <si>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</si>
  <si>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</si>
  <si>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</si>
  <si>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</si>
  <si>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</si>
  <si>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</si>
  <si>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</si>
  <si>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</si>
  <si>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</si>
  <si>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</si>
  <si>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</si>
  <si>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</si>
  <si>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</si>
  <si>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</si>
  <si>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</si>
  <si>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</si>
  <si>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</si>
  <si>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</si>
  <si>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</si>
  <si>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</si>
  <si>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</si>
  <si>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</si>
  <si>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</si>
  <si>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</si>
  <si>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</si>
  <si>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</si>
  <si>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</si>
  <si>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</si>
  <si>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</si>
  <si>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</si>
  <si>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</si>
  <si>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</si>
  <si>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</si>
  <si>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</si>
  <si>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</si>
  <si>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</si>
  <si>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</si>
  <si>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</si>
  <si>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</si>
  <si>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</si>
  <si>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</si>
  <si>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</si>
  <si>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</si>
  <si>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</si>
  <si>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</si>
  <si>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</si>
  <si>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</si>
  <si>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</si>
  <si>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</si>
  <si>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</si>
  <si>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</si>
  <si>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</si>
  <si>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</si>
  <si>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</si>
  <si>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</si>
  <si>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</si>
  <si>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</si>
  <si>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</si>
  <si>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</si>
  <si>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</si>
  <si>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</si>
  <si>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</si>
  <si>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</si>
  <si>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</si>
  <si>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</si>
  <si>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</si>
  <si>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</si>
  <si>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</si>
  <si>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</si>
  <si>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</si>
  <si>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</si>
  <si>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</si>
  <si>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</si>
  <si>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</si>
  <si>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</si>
  <si>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</si>
  <si>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</si>
  <si>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</si>
  <si>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</si>
  <si>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</si>
  <si>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</si>
  <si>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</si>
  <si>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</si>
  <si>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</si>
  <si>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</si>
  <si>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</si>
  <si>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</si>
  <si>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</si>
  <si>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</si>
  <si>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</si>
  <si>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</si>
  <si>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</si>
  <si>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</si>
  <si>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</si>
  <si>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</si>
  <si>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</si>
  <si>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</si>
  <si>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</si>
  <si>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</si>
  <si>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</si>
  <si>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</si>
  <si>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</si>
  <si>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</si>
  <si>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</si>
  <si>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</si>
  <si>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</si>
  <si>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</si>
  <si>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</si>
  <si>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</si>
  <si>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</si>
  <si>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</si>
  <si>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</si>
  <si>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</si>
  <si>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</si>
  <si>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</si>
  <si>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</si>
  <si>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</si>
  <si>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</si>
  <si>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</si>
  <si>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</si>
  <si>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</si>
  <si>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</si>
  <si>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</si>
  <si>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</si>
  <si>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</si>
  <si>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</si>
  <si>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</si>
  <si>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</si>
  <si>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</si>
  <si>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</si>
  <si>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</si>
  <si>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</si>
  <si>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</si>
  <si>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</si>
  <si>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</si>
  <si>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</si>
  <si>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</si>
  <si>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</si>
  <si>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</si>
  <si>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</si>
  <si>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</si>
  <si>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</si>
  <si>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</si>
  <si>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</si>
  <si>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</si>
  <si>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</si>
  <si>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</si>
  <si>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</si>
  <si>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</si>
  <si>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</si>
  <si>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</si>
  <si>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</si>
  <si>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</si>
  <si>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</si>
  <si>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</si>
  <si>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</si>
  <si>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</si>
  <si>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</si>
  <si>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</si>
  <si>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</si>
  <si>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</si>
  <si>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</si>
  <si>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</si>
  <si>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</si>
  <si>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</si>
  <si>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</si>
  <si>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</si>
  <si>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</si>
  <si>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</si>
  <si>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</si>
  <si>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</si>
  <si>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</si>
  <si>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</si>
  <si>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</si>
  <si>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</si>
  <si>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</si>
  <si>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</si>
  <si>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</si>
  <si>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</si>
  <si>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</si>
  <si>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</si>
  <si>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</si>
  <si>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</si>
  <si>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</si>
  <si>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</si>
  <si>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</si>
  <si>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</si>
  <si>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</si>
  <si>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</si>
  <si>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</si>
  <si>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</si>
  <si>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</si>
  <si>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</si>
  <si>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</si>
  <si>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</si>
  <si>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</si>
  <si>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</si>
  <si>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</si>
  <si>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</si>
  <si>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</si>
  <si>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</si>
  <si>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</si>
  <si>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</si>
  <si>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</si>
  <si>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</si>
  <si>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</si>
  <si>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</si>
  <si>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</si>
  <si>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at site Checking</t>
  </si>
  <si>
    <t>PCM-20251112-00000671</t>
  </si>
  <si>
    <t>cells down Due to rectifire issue , Team at site and found two obsolete ZTE rectifier modules not giving proper output voltage and cells flapping, team will submit it to WH for repairing</t>
  </si>
  <si>
    <t>PCM-20251112-00002294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</si>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</sst>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9" totalsRowShown="0" headerRowDxfId="31" dataDxfId="30" headerRowBorderDxfId="28" tableBorderDxfId="29">
  <autoFilter ref="A1:L2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310.92693553240679</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45973.875361458333</v>
      </c>
      <c r="H3" s="111"/>
      <c r="I3" s="109"/>
      <c r="J3" s="109"/>
      <c r="K3" s="113"/>
      <c r="L3" s="114" t="str">
        <f>IFERROR(VLOOKUP(#REF!,DB!A:I,9,0),"")</f>
        <v/>
      </c>
    </row>
    <row r="4" spans="1:15" ht="15" customHeight="1">
      <c r="A4" s="108"/>
      <c r="B4" s="109" t="str">
        <f>IFERROR(VLOOKUP(D4,DB!A:K,11,0),"")</f>
        <v/>
      </c>
      <c r="C4" s="109"/>
      <c r="D4" s="109"/>
      <c r="E4" s="110"/>
      <c r="F4" s="111"/>
      <c r="G4" s="112">
        <f t="shared" ca="1" si="0"/>
        <v>45973.875361458333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45973.875361458333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45973.875361458333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45973.875361458333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45973.875361458333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45973.875361458333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45973.875361458333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45973.875361458333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45973.875361458333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45973.875361458333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45973.875361458333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45973.875361458333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45973.875361458333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45973.875361458333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45973.875361458333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45973.875361458333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45973.875361458333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45973.875361458333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45973.875361458333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45973.875361458333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45973.875361458333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45973.875361458333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45973.875361458333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45973.875361458333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45973.875361458333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45973.875361458333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45973.875361458333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45973.875361458333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45973.875361458333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45973.875361458333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45973.875361458333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45973.875361458333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45973.875361458333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45973.875361458333</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45973.875361458333</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45973.875361458333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45973.875361458333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45973.875361458333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45973.875361458333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45973.875361458333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45973.875361458333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45973.875361458333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45973.875361458333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45973.875361458333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45973.875361458333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45973.875361458333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45973.875361458333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45973.875361458333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45973.875361458333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45973.875361458333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45973.875361458333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45973.875361458333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45973.875361458333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45973.875361458333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45973.875361458333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45973.875361458333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45973.875361458333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45973.875361458333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45973.875361458333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45973.875361458333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45973.875361458333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45973.875361458333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45973.875361458333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45973.875361458333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45973.875361458333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45973.875361458333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45973.875361458333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45973.875361458333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45973.875361458333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45973.875361458333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45973.875361458333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45973.875361458333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45973.875361458333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45973.875361458333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45973.875361458333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45973.875361458333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45973.875361458333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45973.875361458333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45973.875361458333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45973.875361458333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45973.875361458333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45973.875361458333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45973.875361458333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45973.875361458333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45973.875361458333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45973.875361458333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45973.875361458333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45973.875361458333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45973.875361458333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45973.875361458333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45973.875361458333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45973.875361458333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45973.875361458333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45973.875361458333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45973.875361458333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45973.875361458333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45973.875361458333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45973.875361458333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45973.875361458333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45973.875361458333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45973.875361458333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45973.875361458333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45973.875361458333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45973.875361458333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45973.875361458333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45973.875361458333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45973.875361458333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45973.875361458333</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45973.875361458333</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45973.875361458333</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45973.875361458333</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45973.875361458333</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45973.875361458333</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45973.875361458333</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45973.875361458333</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148.87552349537145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45973.875361458333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45973.875361458333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45973.875361458333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45973.875361458333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45973.875361458333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45973.875361458333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45973.875361458333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45973.875361458333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45973.875361458333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45973.875361458333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45973.875361458333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45973.875361458333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45973.875361458333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45973.875361458333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45973.875361458333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45973.875361458333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45973.875361458333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45973.875361458333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45973.875361458333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45973.875361458333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45973.875361458333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45973.875361458333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45973.875361458333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45973.875361458333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45973.875361458333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45973.875361458333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45973.875361458333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45973.875361458333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45973.875361458333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45973.875361458333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45973.875361458333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45973.875361458333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45973.875361458333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45973.875361458333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45973.875361458333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45973.875361458333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45973.875361458333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45973.875361458333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45973.875361458333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45973.875361458333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45973.875361458333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45973.875361458333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45973.875361458333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45973.875361458333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45973.875361458333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45973.875361458333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45973.875361458333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45973.875361458333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45973.875361458333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45973.875361458333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45973.875361458333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45973.875361458333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45973.875361458333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45973.875361458333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45973.875361458333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45973.875361458333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45973.875361458333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45973.875361458333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45973.875361458333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45973.875361458333</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45973.875361458333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45973.875361458333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45973.875361458333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45973.875361458333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45973.875361458333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45973.875361458333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45973.875361458333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45973.875361458333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45973.875361458333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45973.875361458333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45973.875361458333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45973.875361458333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45973.875361458333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45973.875361458333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45973.875361458333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45973.875361458333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45973.875361458333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45973.875361458333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45973.875361458333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45973.875361458333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45973.875361458333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45973.875361458333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45973.875361458333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45973.875361458333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45973.875361458333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45973.875361458333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45973.875361458333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45973.875361458333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45973.875361458333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45973.875361458333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45973.875361458333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45973.875361458333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45973.875361458333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45973.875361458333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45973.875361458333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45973.875361458333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45973.875361458333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45973.875361458333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45973.875361458333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45973.875361458333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45973.875361458333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45973.875361458333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45973.875361458333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45973.875361458333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45973.875361458333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45973.875361458333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45973.875361458333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45973.875361458333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45973.875361458333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45973.875361458333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45973.875361458333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45973.875361458333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45973.875361458333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45973.875361458333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45973.875361458333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45973.875361458333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45973.875361458333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45973.875361458333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45973.875361458333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45973.875361458333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45973.875361458333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45973.875361458333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45973.875361458333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45973.875361458333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45973.875361458333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45973.875361458333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45973.875361458333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45973.875361458333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45973.875361458333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45973.875361458333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45973.875361458333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45973.875361458333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45973.875361458333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45973.875361458333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45973.875361458333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45973.875361458333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45973.875361458333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45973.875361458333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45973.875361458333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45973.875361458333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45973.875361458333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45973.875361458333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45973.875361458333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45973.875361458333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45973.875361458333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45973.875361458333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45973.875361458333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45973.875361458333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45973.875361458333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45973.875361458333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45973.875361458333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45973.875361458333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45973.875361458333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45973.875361458333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45973.875361458333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45973.875361458333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45973.875361458333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45973.875361458333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45973.875361458333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45973.875361458333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45973.875361458333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45973.875361458333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45973.875361458333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45973.875361458333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45973.875361458333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45973.875361458333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45973.875361458333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45973.875361458333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45973.875361458333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45973.875361458333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45973.875361458333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45973.875361458333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45973.875361458333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45973.875361458333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45973.875361458333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45973.875361458333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45973.875361458333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45973.875361458333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45973.875361458333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45973.875361458333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45973.875361458333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45973.875361458333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45973.875361458333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45973.875361458333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45973.875361458333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45973.875361458333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45973.875361458333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45973.875361458333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45973.875361458333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45973.875361458333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45973.875361458333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45973.875361458333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45973.875361458333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45973.875361458333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45973.875361458333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45973.875361458333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45973.875361458333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45973.875361458333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45973.875361458333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45973.875361458333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45973.875361458333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45973.875361458333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45973.875361458333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45973.875361458333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45973.875361458333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45973.875361458333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45973.875361458333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45973.875361458333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45973.875361458333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45973.875361458333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45973.875361458333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45973.875361458333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45973.875361458333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45973.875361458333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45973.875361458333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45973.875361458333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45973.875361458333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45973.875361458333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45973.875361458333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45973.875361458333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45973.875361458333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45973.875361458333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45973.875361458333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45973.875361458333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45973.875361458333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45973.875361458333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45973.875361458333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45973.875361458333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45973.875361458333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45973.875361458333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45973.875361458333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45973.875361458333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45973.875361458333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45973.875361458333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45973.875361458333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45973.875361458333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45973.875361458333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45973.875361458333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45973.875361458333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45973.875361458333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45973.875361458333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45973.875361458333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45973.875361458333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45973.875361458333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45973.875361458333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45973.875361458333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45973.875361458333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45973.875361458333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45973.875361458333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45973.875361458333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45973.875361458333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45973.875361458333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45973.875361458333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45973.875361458333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45973.875361458333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45973.875361458333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45973.875361458333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45973.875361458333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45973.875361458333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45973.875361458333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45973.875361458333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45973.875361458333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45973.875361458333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45973.875361458333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45973.875361458333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45973.875361458333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45973.875361458333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45973.875361458333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45973.875361458333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45973.875361458333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45973.875361458333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45973.875361458333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45973.875361458333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45973.875361458333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45973.875361458333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45973.875361458333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45973.875361458333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45973.875361458333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45973.875361458333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45973.875361458333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45973.875361458333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45973.875361458333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45973.875361458333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45973.875361458333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45973.875361458333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45973.875361458333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45973.875361458333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45973.875361458333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45973.875361458333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45973.875361458333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45973.875361458333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45973.875361458333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45973.875361458333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45973.875361458333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45973.875361458333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45973.875361458333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45973.875361458333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45973.875361458333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45973.875361458333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45973.875361458333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45973.875361458333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45973.875361458333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45973.875361458333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45973.875361458333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45973.875361458333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45973.875361458333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45973.875361458333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45973.875361458333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45973.875361458333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45973.875361458333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45973.875361458333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45973.875361458333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45973.875361458333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45973.875361458333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45973.875361458333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45973.875361458333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45973.875361458333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45973.875361458333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45973.875361458333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45973.875361458333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45973.875361458333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45973.875361458333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45973.875361458333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45973.875361458333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45973.875361458333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45973.875361458333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45973.875361458333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45973.875361458333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45973.875361458333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45973.875361458333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45973.875361458333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45973.875361458333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45973.875361458333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45973.875361458333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45973.875361458333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45973.875361458333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45973.875361458333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45973.875361458333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45973.875361458333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45973.875361458333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45973.875361458333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45973.875361458333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45973.875361458333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45973.875361458333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45973.875361458333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45973.875361458333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45973.875361458333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45973.875361458333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45973.875361458333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45973.875361458333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45973.875361458333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45973.875361458333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45973.875361458333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45973.875361458333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45973.875361458333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45973.875361458333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45973.875361458333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45973.875361458333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45973.875361458333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45973.875361458333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45973.875361458333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45973.875361458333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45973.875361458333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45973.875361458333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45973.875361458333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45973.875361458333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45973.875361458333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45973.875361458333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45973.875361458333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45973.875361458333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45973.875361458333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45973.875361458333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45973.875361458333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45973.875361458333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45973.875361458333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45973.875361458333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45973.875361458333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45973.875361458333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45973.875361458333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45973.875361458333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45973.875361458333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45973.875361458333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45973.875361458333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45973.875361458333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45973.875361458333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45973.875361458333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45973.875361458333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45973.875361458333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45973.875361458333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45973.875361458333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45973.875361458333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45973.875361458333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45973.875361458333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45973.875361458333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45973.875361458333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45973.875361458333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45973.875361458333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45973.875361458333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45973.875361458333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45973.875361458333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45973.875361458333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45973.875361458333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45973.875361458333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45973.875361458333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45973.875361458333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45973.875361458333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45973.875361458333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45973.875361458333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45973.875361458333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45973.875361458333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45973.875361458333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45973.875361458333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45973.875361458333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45973.875361458333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45973.875361458333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45973.875361458333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45973.875361458333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45973.875361458333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45973.875361458333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45973.875361458333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45973.875361458333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45973.875361458333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45973.875361458333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45973.875361458333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45973.875361458333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45973.875361458333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45973.875361458333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45973.875361458333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45973.875361458333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45973.875361458333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45973.875361458333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45973.875361458333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45973.875361458333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45973.875361458333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45973.875361458333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45973.875361458333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45973.875361458333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45973.875361458333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45973.875361458333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45973.875361458333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45973.875361458333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45973.875361458333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45973.875361458333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45973.875361458333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45973.875361458333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45973.875361458333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45973.875361458333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45973.875361458333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45973.875361458333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45973.875361458333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45973.875361458333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45973.875361458333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45973.875361458333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45973.875361458333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45973.875361458333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45973.875361458333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45973.875361458333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45973.875361458333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45973.875361458333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45973.875361458333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45973.875361458333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45973.875361458333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45973.875361458333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45973.875361458333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45973.875361458333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45973.875361458333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45973.875361458333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45973.875361458333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45973.875361458333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45973.875361458333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45973.875361458333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45973.875361458333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45973.875361458333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45973.875361458333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45973.875361458333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45973.875361458333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45973.875361458333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45973.875361458333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45973.875361458333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45973.875361458333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45973.875361458333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45973.875361458333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45973.875361458333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45973.875361458333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45973.875361458333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45973.875361458333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45973.875361458333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45973.875361458333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45973.875361458333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45973.875361458333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45973.875361458333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45973.875361458333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45973.875361458333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45973.875361458333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45973.875361458333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45973.875361458333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45973.875361458333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45973.875361458333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45973.875361458333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45973.875361458333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45973.875361458333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45973.875361458333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45973.875361458333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45973.875361458333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45973.875361458333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45973.875361458333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45973.875361458333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45973.875361458333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45973.875361458333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45973.875361458333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45973.875361458333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45973.875361458333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45973.875361458333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45973.875361458333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45973.875361458333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45973.875361458333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45973.875361458333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45973.875361458333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45973.875361458333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45973.875361458333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45973.875361458333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45973.875361458333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45973.875361458333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45973.875361458333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45973.875361458333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45973.875361458333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45973.875361458333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45973.875361458333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45973.875361458333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45973.875361458333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45973.875361458333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45973.875361458333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45973.875361458333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45973.875361458333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45973.875361458333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45973.875361458333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45973.875361458333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45973.875361458333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45973.875361458333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45973.875361458333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45973.875361458333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45973.875361458333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45973.875361458333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45973.875361458333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45973.875361458333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45973.875361458333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45973.875361458333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45973.875361458333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45973.875361458333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45973.875361458333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45973.875361458333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45973.875361458333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45973.875361458333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45973.875361458333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45973.875361458333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45973.875361458333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45973.875361458333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45973.875361458333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45973.875361458333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45973.875361458333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45973.875361458333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45973.875361458333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45973.875361458333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45973.875361458333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45973.875361458333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45973.875361458333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45973.875361458333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45973.875361458333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45973.875361458333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45973.875361458333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45973.875361458333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45973.875361458333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45973.875361458333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45973.875361458333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45973.875361458333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45973.875361458333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45973.875361458333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45973.875361458333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45973.875361458333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45973.875361458333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45973.875361458333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45973.875361458333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45973.875361458333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45973.875361458333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45973.875361458333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45973.875361458333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45973.875361458333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45973.875361458333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45973.875361458333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45973.875361458333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45973.875361458333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45973.875361458333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45973.875361458333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45973.875361458333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45973.875361458333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45973.875361458333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45973.875361458333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45973.875361458333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45973.875361458333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45973.875361458333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45973.875361458333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45973.875361458333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45973.875361458333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45973.875361458333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45973.875361458333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45973.875361458333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45973.875361458333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45973.875361458333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45973.875361458333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45973.875361458333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45973.875361458333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45973.875361458333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45973.875361458333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45973.875361458333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45973.875361458333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45973.875361458333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45973.875361458333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45973.875361458333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45973.875361458333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45973.875361458333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45973.875361458333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45973.875361458333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45973.875361458333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45973.875361458333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45973.875361458333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45973.875361458333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45973.875361458333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45973.875361458333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45973.875361458333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45973.875361458333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45973.875361458333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45973.875361458333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45973.875361458333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45973.875361458333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45973.875361458333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45973.875361458333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45973.875361458333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45973.875361458333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45973.875361458333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45973.875361458333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45973.875361458333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45973.875361458333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45973.875361458333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45973.875361458333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45973.875361458333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45973.875361458333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45973.875361458333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45973.875361458333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45973.875361458333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45973.875361458333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45973.875361458333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45973.875361458333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45973.875361458333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45973.875361458333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45973.875361458333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45973.875361458333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45973.875361458333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45973.875361458333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45973.875361458333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45973.875361458333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45973.875361458333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45973.875361458333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45973.875361458333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45973.875361458333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45973.875361458333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45973.875361458333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45973.875361458333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45973.875361458333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45973.875361458333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45973.875361458333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45973.875361458333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45973.875361458333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45973.875361458333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45973.875361458333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45973.875361458333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45973.875361458333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45973.875361458333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45973.875361458333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45973.875361458333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45973.875361458333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45973.875361458333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45973.875361458333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45973.875361458333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45973.875361458333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45973.875361458333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45973.875361458333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45973.875361458333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45973.875361458333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45973.875361458333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45973.875361458333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45973.875361458333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45973.875361458333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45973.875361458333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45973.875361458333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45973.875361458333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45973.875361458333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45973.875361458333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45973.875361458333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45973.875361458333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45973.875361458333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45973.875361458333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45973.875361458333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45973.875361458333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45973.875361458333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45973.875361458333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45973.875361458333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45973.875361458333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45973.875361458333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45973.875361458333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45973.875361458333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45973.875361458333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45973.875361458333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45973.875361458333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45973.875361458333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45973.875361458333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45973.875361458333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45973.875361458333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45973.875361458333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45973.875361458333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45973.875361458333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45973.875361458333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45973.875361458333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45973.875361458333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45973.875361458333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45973.875361458333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45973.875361458333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45973.875361458333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45973.875361458333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45973.875361458333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45973.875361458333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45973.875361458333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45973.875361458333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45973.875361458333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45973.875361458333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45973.875361458333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45973.875361458333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45973.875361458333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45973.875361458333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45973.875361458333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45973.875361458333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45973.875361458333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45973.875361458333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45973.875361458333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45973.875361458333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45973.875361458333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45973.875361458333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45973.875361458333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45973.875361458333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45973.875361458333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45973.875361458333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45973.875361458333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45973.875361458333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45973.875361458333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45973.875361458333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45973.875361458333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45973.875361458333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45973.875361458333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45973.875361458333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45973.875361458333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45973.875361458333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45973.875361458333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45973.875361458333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45973.875361458333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45973.875361458333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45973.875361458333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45973.875361458333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45973.875361458333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45973.875361458333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45973.875361458333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45973.875361458333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45973.875361458333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45973.875361458333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45973.875361458333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45973.875361458333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45973.875361458333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45973.875361458333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45973.875361458333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45973.875361458333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45973.875361458333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45973.875361458333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45973.875361458333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45973.875361458333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45973.875361458333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45973.875361458333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45973.875361458333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45973.875361458333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45973.875361458333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45973.875361458333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45973.875361458333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45973.875361458333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45973.875361458333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45973.875361458333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45973.875361458333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45973.875361458333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45973.875361458333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45973.875361458333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45973.875361458333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45973.875361458333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45973.875361458333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45973.875361458333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45973.875361458333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45973.875361458333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45973.875361458333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45973.875361458333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45973.875361458333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45973.875361458333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45973.875361458333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45973.875361458333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45973.875361458333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45973.875361458333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45973.875361458333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45973.875361458333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45973.875361458333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45973.875361458333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45973.875361458333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45973.875361458333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45973.875361458333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45973.875361458333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45973.875361458333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45973.875361458333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45973.875361458333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45973.875361458333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45973.875361458333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45973.875361458333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45973.875361458333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45973.875361458333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45973.875361458333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45973.875361458333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45973.875361458333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45973.875361458333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45973.875361458333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45973.875361458333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45973.875361458333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45973.875361458333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45973.875361458333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45973.875361458333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45973.875361458333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45973.875361458333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45973.875361458333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45973.875361458333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45973.875361458333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45973.875361458333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45973.875361458333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45973.875361458333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45973.875361458333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45973.875361458333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45973.875361458333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45973.875361458333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45973.875361458333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45973.875361458333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45973.875361458333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45973.875361458333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45973.875361458333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45973.875361458333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45973.875361458333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45973.875361458333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45973.875361458333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45973.875361458333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45973.875361458333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45973.875361458333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45973.875361458333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45973.875361458333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45973.875361458333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45973.875361458333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45973.875361458333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45973.875361458333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45973.875361458333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45973.875361458333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45973.875361458333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45973.875361458333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45973.875361458333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45973.875361458333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45973.875361458333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45973.875361458333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45973.875361458333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45973.875361458333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45973.875361458333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45973.875361458333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45973.875361458333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45973.875361458333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45973.875361458333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45973.875361458333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45973.875361458333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45973.875361458333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45973.875361458333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45973.875361458333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45973.875361458333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45973.875361458333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45973.875361458333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45973.875361458333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45973.875361458333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45973.875361458333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45973.875361458333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45973.875361458333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45973.875361458333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45973.875361458333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45973.875361458333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45973.875361458333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45973.875361458333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45973.875361458333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45973.875361458333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45973.875361458333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45973.875361458333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45973.875361458333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45973.875361458333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45973.875361458333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45973.875361458333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45973.875361458333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45973.875361458333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45973.875361458333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45973.875361458333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45973.875361458333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45973.875361458333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45973.875361458333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45973.875361458333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45973.875361458333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45973.875361458333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45973.875361458333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45973.875361458333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45973.875361458333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45973.875361458333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45973.875361458333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45973.875361458333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45973.875361458333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45973.875361458333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45973.875361458333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45973.875361458333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45973.875361458333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45973.875361458333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45973.875361458333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45973.875361458333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45973.875361458333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45973.875361458333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45973.875361458333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45973.875361458333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45973.875361458333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45973.875361458333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45973.875361458333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45973.875361458333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45973.875361458333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45973.875361458333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45973.875361458333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45973.875361458333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45973.875361458333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45973.875361458333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45973.875361458333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45973.875361458333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45973.875361458333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45973.875361458333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45973.875361458333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45973.875361458333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45973.875361458333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45973.875361458333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45973.875361458333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45973.875361458333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45973.875361458333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45973.875361458333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45973.875361458333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45973.875361458333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45973.875361458333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45973.875361458333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45973.875361458333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45973.875361458333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45973.875361458333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45973.875361458333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45973.875361458333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45973.875361458333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45973.875361458333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45973.875361458333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45973.875361458333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45973.875361458333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45973.875361458333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45973.875361458333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45973.875361458333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45973.875361458333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45973.875361458333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45973.875361458333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45973.875361458333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45973.875361458333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45973.875361458333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45973.875361458333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45973.875361458333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45973.875361458333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45973.875361458333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45973.875361458333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45973.875361458333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45973.875361458333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45973.875361458333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45973.875361458333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45973.875361458333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45973.875361458333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45973.875361458333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45973.875361458333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45973.875361458333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45973.875361458333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45973.875361458333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45973.875361458333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45973.875361458333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45973.875361458333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45973.875361458333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45973.875361458333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45973.875361458333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45973.875361458333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45973.875361458333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45973.875361458333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45973.875361458333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45973.875361458333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45973.875361458333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45973.875361458333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45973.875361458333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45973.875361458333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45973.875361458333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45973.875361458333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45973.875361458333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45973.875361458333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45973.875361458333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45973.875361458333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45973.875361458333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45973.875361458333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45973.875361458333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45973.875361458333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45973.875361458333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45973.875361458333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45973.875361458333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45973.875361458333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45973.875361458333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45973.875361458333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45973.875361458333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45973.875361458333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45973.875361458333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45973.875361458333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45973.875361458333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45973.875361458333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45973.875361458333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45973.875361458333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45973.875361458333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45973.875361458333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45973.875361458333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45973.875361458333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45973.875361458333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45973.875361458333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45973.875361458333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45973.875361458333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45973.875361458333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45973.875361458333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45973.875361458333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45973.875361458333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45973.875361458333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45973.875361458333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45973.875361458333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45973.875361458333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45973.875361458333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45973.875361458333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45973.875361458333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45973.875361458333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45973.875361458333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45973.875361458333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45973.875361458333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45973.875361458333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45973.875361458333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45973.875361458333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45973.875361458333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45973.875361458333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45973.875361458333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45973.875361458333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45973.875361458333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45973.875361458333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45973.875361458333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45973.875361458333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45973.875361458333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45973.875361458333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45973.875361458333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45973.875361458333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45973.875361458333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45973.875361458333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45973.875361458333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45973.875361458333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45973.875361458333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45973.875361458333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45973.875361458333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45973.875361458333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45973.875361458333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45973.875361458333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45973.875361458333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45973.875361458333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45973.875361458333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45973.875361458333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45973.875361458333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45973.875361458333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45973.875361458333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45973.875361458333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45973.875361458333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45973.875361458333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45973.875361458333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45973.875361458333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45973.875361458333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45973.875361458333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45973.875361458333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45973.875361458333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45973.875361458333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45973.875361458333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270.39464386573673</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45973.875361458333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45973.875361458333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45973.875361458333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45973.875361458333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45973.875361458333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45973.875361458333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45973.875361458333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45973.875361458333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45973.875361458333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45973.875361458333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45973.875361458333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45973.875361458333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45973.875361458333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45973.875361458333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45973.875361458333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45973.875361458333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45973.875361458333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45973.875361458333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45973.875361458333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45973.875361458333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45973.875361458333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45973.875361458333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45973.875361458333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45973.875361458333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45973.875361458333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45973.875361458333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45973.875361458333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45973.875361458333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45973.875361458333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45973.875361458333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45973.875361458333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45973.875361458333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45973.875361458333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45973.875361458333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45973.875361458333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45973.875361458333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45973.875361458333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45973.875361458333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45973.875361458333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45973.875361458333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45973.875361458333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45973.875361458333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45973.875361458333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45973.875361458333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45973.875361458333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45973.875361458333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45973.875361458333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45973.875361458333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45973.875361458333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45973.875361458333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45973.875361458333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45973.875361458333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45973.875361458333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45973.875361458333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45973.875361458333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45973.875361458333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45973.875361458333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45973.875361458333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45973.875361458333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45973.875361458333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45973.875361458333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45973.875361458333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45973.875361458333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45973.875361458333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45973.875361458333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45973.875361458333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45973.875361458333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45973.875361458333</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9"/>
  <sheetViews>
    <sheetView workbookViewId="0">
      <selection activeCell="K9" sqref="K9"/>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82.043301273144607</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47.686484143516282</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8" ca="1" si="1">IFERROR(NOW()-F4,"")</f>
        <v>25.214250347220514</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c r="B7" s="124" t="str">
        <f>IFERROR(VLOOKUP(D7,DB!A:K,11,0),"")</f>
        <v/>
      </c>
      <c r="C7" s="124"/>
      <c r="D7" s="124"/>
      <c r="E7" s="124"/>
      <c r="F7" s="124"/>
      <c r="G7" s="126">
        <f t="shared" ca="1" si="1"/>
        <v>45973.875361458333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45973.875361458333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45973.875361458333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45973.875361458333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45973.875361458333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45973.875361458333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45973.875361458333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45973.875361458333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45973.875361458333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45973.875361458333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45973.875361458333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45973.875361458333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ref="G19:G82" ca="1" si="2">IFERROR(NOW()-F19,"")</f>
        <v>45973.875361458333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45973.875361458333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45973.875361458333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45973.875361458333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45973.875361458333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45973.875361458333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45973.875361458333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45973.875361458333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45973.875361458333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45973.875361458333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45973.875361458333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45973.875361458333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45973.875361458333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45973.875361458333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45973.875361458333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45973.875361458333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45973.875361458333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45973.875361458333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45973.875361458333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45973.875361458333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45973.875361458333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45973.875361458333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45973.875361458333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45973.875361458333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45973.875361458333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45973.875361458333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45973.875361458333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45973.875361458333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45973.875361458333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45973.875361458333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45973.875361458333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45973.875361458333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45973.875361458333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45973.875361458333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45973.875361458333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45973.875361458333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45973.875361458333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45973.875361458333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45973.875361458333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45973.875361458333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45973.875361458333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45973.875361458333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45973.875361458333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45973.875361458333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45973.875361458333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45973.875361458333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45973.875361458333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45973.875361458333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45973.875361458333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45973.875361458333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45973.875361458333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45973.875361458333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45973.875361458333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45973.875361458333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45973.875361458333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45973.875361458333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45973.875361458333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45973.875361458333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45973.875361458333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45973.875361458333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45973.875361458333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45973.875361458333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45973.875361458333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45973.875361458333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ref="G83:G146" ca="1" si="3">IFERROR(NOW()-F83,"")</f>
        <v>45973.875361458333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45973.875361458333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45973.875361458333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45973.875361458333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45973.875361458333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45973.875361458333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45973.875361458333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45973.875361458333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45973.875361458333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45973.875361458333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45973.875361458333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45973.875361458333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45973.875361458333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45973.875361458333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45973.875361458333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45973.875361458333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45973.875361458333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45973.875361458333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45973.875361458333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45973.875361458333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45973.875361458333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45973.875361458333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45973.875361458333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45973.875361458333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45973.875361458333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45973.875361458333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45973.875361458333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45973.875361458333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45973.875361458333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45973.875361458333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45973.875361458333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45973.875361458333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45973.875361458333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45973.875361458333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45973.875361458333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45973.875361458333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45973.875361458333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45973.875361458333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45973.875361458333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45973.875361458333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45973.875361458333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45973.875361458333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45973.875361458333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45973.875361458333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45973.875361458333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45973.875361458333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45973.875361458333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45973.875361458333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45973.875361458333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45973.875361458333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45973.875361458333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45973.875361458333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45973.875361458333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45973.875361458333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45973.875361458333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45973.875361458333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45973.875361458333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45973.875361458333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45973.875361458333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45973.875361458333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45973.875361458333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45973.875361458333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45973.875361458333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45973.875361458333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ref="G147:G210" ca="1" si="4">IFERROR(NOW()-F147,"")</f>
        <v>45973.875361458333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45973.875361458333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45973.875361458333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45973.875361458333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45973.875361458333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45973.875361458333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45973.875361458333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45973.875361458333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45973.875361458333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45973.875361458333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45973.875361458333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45973.875361458333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45973.875361458333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45973.875361458333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45973.875361458333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45973.875361458333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45973.875361458333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45973.875361458333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45973.875361458333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45973.875361458333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45973.875361458333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45973.875361458333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45973.875361458333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45973.875361458333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45973.875361458333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45973.875361458333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45973.875361458333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45973.875361458333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45973.875361458333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45973.875361458333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45973.875361458333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45973.875361458333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45973.875361458333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45973.875361458333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45973.875361458333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45973.875361458333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45973.875361458333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45973.875361458333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45973.875361458333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45973.875361458333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45973.875361458333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45973.875361458333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45973.875361458333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45973.875361458333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45973.875361458333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45973.875361458333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45973.875361458333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45973.875361458333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45973.875361458333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45973.875361458333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45973.875361458333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45973.875361458333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45973.875361458333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45973.875361458333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45973.875361458333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45973.875361458333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45973.875361458333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45973.875361458333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45973.875361458333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45973.875361458333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45973.875361458333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45973.875361458333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45973.875361458333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45973.875361458333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ref="G211:G274" ca="1" si="5">IFERROR(NOW()-F211,"")</f>
        <v>45973.875361458333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45973.875361458333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45973.875361458333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45973.875361458333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45973.875361458333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45973.875361458333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45973.875361458333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45973.875361458333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45973.875361458333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45973.875361458333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45973.875361458333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45973.875361458333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45973.875361458333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45973.875361458333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45973.875361458333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45973.875361458333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45973.875361458333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45973.875361458333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45973.875361458333</v>
      </c>
      <c r="H229" s="124"/>
      <c r="I229" s="124" t="str">
        <f>IFERROR(VLOOKUP(D229,DB!A:F,6,0),"")</f>
        <v/>
      </c>
      <c r="J229" s="124" t="str">
        <f>IFERROR(VLOOKUP(D229,DB!A:G,7,0),"")</f>
        <v/>
      </c>
      <c r="K229" s="124"/>
      <c r="L229" s="124" t="str">
        <f>IFERROR(VLOOKUP(D229,DB!A:I,9,0),"")</f>
        <v/>
      </c>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sheetData>
  <dataValidations count="2">
    <dataValidation allowBlank="1" showInputMessage="1" showErrorMessage="1" sqref="E1" xr:uid="{920C6338-E771-4DAE-8C89-92A9093EA4DE}"/>
    <dataValidation type="list" allowBlank="1" showInputMessage="1" showErrorMessage="1" sqref="E2:E2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39117</v>
      </c>
      <c r="B2" s="141" t="str">
        <f>IFERROR(VLOOKUP(D2,DB!A:K,11,0),"")</f>
        <v>R6</v>
      </c>
      <c r="C2" s="142">
        <v>1</v>
      </c>
      <c r="D2" s="141" t="s">
        <v>30913</v>
      </c>
      <c r="E2" s="124" t="s">
        <v>39021</v>
      </c>
      <c r="F2" s="156">
        <v>45973.331250000003</v>
      </c>
      <c r="G2" s="105">
        <f t="shared" ref="G2:G50" ca="1" si="0">IFERROR(NOW()-F2,"-")</f>
        <v>0.54411145833000774</v>
      </c>
      <c r="H2" s="143">
        <v>45973.190428240741</v>
      </c>
      <c r="I2" s="141" t="str">
        <f>IFERROR(VLOOKUP(D2,DB!A:F,6,0),"")</f>
        <v>SCECO</v>
      </c>
      <c r="J2" s="141" t="str">
        <f>IFERROR(VLOOKUP(D2,DB!A:G,7,0),"")</f>
        <v>Good</v>
      </c>
      <c r="K2" s="144" t="s">
        <v>39118</v>
      </c>
      <c r="L2" s="145" t="str">
        <f>IFERROR(VLOOKUP(D2,DB!A:I,9,0),"")</f>
        <v>Latis</v>
      </c>
    </row>
    <row r="3" spans="1:16382" ht="31.5" customHeight="1">
      <c r="A3" s="157" t="s">
        <v>39119</v>
      </c>
      <c r="B3" s="141" t="str">
        <f>IFERROR(VLOOKUP(D3,DB!A:K,11,0),"")</f>
        <v>R6</v>
      </c>
      <c r="C3" s="142">
        <v>2</v>
      </c>
      <c r="D3" s="141" t="s">
        <v>30826</v>
      </c>
      <c r="E3" s="124" t="s">
        <v>39021</v>
      </c>
      <c r="F3" s="156">
        <v>45973.867291666669</v>
      </c>
      <c r="G3" s="105">
        <f t="shared" ca="1" si="0"/>
        <v>8.06979166372912E-3</v>
      </c>
      <c r="H3" s="143">
        <v>45973.859594907408</v>
      </c>
      <c r="I3" s="141" t="str">
        <f>IFERROR(VLOOKUP(D3,DB!A:F,6,0),"")</f>
        <v>SCECO</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45973.875361458333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45973.875361458333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45973.875361458333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45973.875361458333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45973.875361458333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45973.875361458333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45973.875361458333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45973.875361458333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45973.875361458333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45973.875361458333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45973.875361458333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45973.875361458333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45973.875361458333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45973.875361458333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45973.875361458333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45973.875361458333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45973.875361458333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45973.875361458333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45973.875361458333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45973.875361458333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45973.875361458333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45973.875361458333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45973.875361458333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45973.875361458333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45973.875361458333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45973.875361458333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45973.875361458333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45973.875361458333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45973.875361458333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45973.875361458333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45973.875361458333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45973.875361458333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45973.875361458333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45973.875361458333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45973.875361458333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45973.875361458333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45973.875361458333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45973.875361458333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45973.875361458333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45973.875361458333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45973.875361458333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45973.875361458333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45973.875361458333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45973.875361458333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45973.875361458333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45973.875361458333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45973.875361458333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45973.875361458333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45973.875361458333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45973.875361458333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45973.875361458333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45973.875361458333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45973.875361458333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45973.875361458333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45973.875361458333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45973.875361458333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45973.875361458333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45973.875361458333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45973.875361458333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45973.875361458333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45973.875361458333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45973.875361458333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45973.875361458333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45973.875361458333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45973.875361458333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45973.875361458333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45973.875361458333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45973.875361458333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45973.875361458333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45973.875361458333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45973.875361458333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45973.875361458333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45973.875361458333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45973.875361458333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45973.875361458333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45973.875361458333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45973.875361458333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45973.875361458333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45973.875361458333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45973.875361458333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45973.875361458333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45973.875361458333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45973.875361458333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45973.875361458333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45973.875361458333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45973.875361458333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45973.875361458333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45973.875361458333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45973.875361458333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45973.875361458333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45973.875361458333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45973.875361458333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45973.875361458333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45973.875361458333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45973.875361458333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45973.875361458333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45973.875361458333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45973.875361458333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45973.875361458333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45973.875361458333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45973.875361458333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45973.875361458333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45973.875361458333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45973.875361458333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45973.875361458333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45973.875361458333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45973.875361458333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45973.875361458333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45973.875361458333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45973.875361458333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45973.875361458333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45973.875361458333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45973.875361458333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45973.875361458333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45973.875361458333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45973.875361458333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45973.875361458333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45973.875361458333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45973.875361458333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45973.875361458333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45973.875361458333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45973.875361458333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45973.875361458333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45973.875361458333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45973.875361458333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45973.875361458333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45973.875361458333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45973.875361458333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45973.875361458333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45973.875361458333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45973.875361458333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45973.875361458333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45973.875361458333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45973.875361458333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45973.875361458333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45973.875361458333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45973.875361458333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45973.875361458333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45973.875361458333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45973.875361458333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45973.875361458333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45973.875361458333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45973.875361458333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45973.875361458333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45973.875361458333</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