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01" documentId="120_S{2AC9BD13-BADA-5192-A53E-5A8FF88502F6}" xr6:coauthVersionLast="47" xr6:coauthVersionMax="47" xr10:uidLastSave="{307EAEEF-B115-4B96-AB3D-ABA85C07192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<sst xmlns="http://schemas.openxmlformats.org/spreadsheetml/2006/main" count="180302" uniqueCount="39136">
  <si>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</si>
  <si>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</si>
  <si>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</si>
  <si>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</si>
  <si>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</si>
  <si>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</si>
  <si>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</si>
  <si>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</si>
  <si>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</si>
  <si>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</si>
  <si>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</si>
  <si>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</si>
  <si>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</si>
  <si>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</si>
  <si>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</si>
  <si>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</si>
  <si>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</si>
  <si>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</si>
  <si>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</si>
  <si>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</si>
  <si>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</si>
  <si>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</si>
  <si>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</si>
  <si>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</si>
  <si>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</si>
  <si>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</si>
  <si>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</si>
  <si>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</si>
  <si>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</si>
  <si>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</si>
  <si>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</si>
  <si>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</si>
  <si>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</si>
  <si>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</si>
  <si>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</si>
  <si>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</si>
  <si>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</si>
  <si>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</si>
  <si>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</si>
  <si>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</si>
  <si>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</si>
  <si>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</si>
  <si>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</si>
  <si>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</si>
  <si>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</si>
  <si>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</si>
  <si>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</si>
  <si>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</si>
  <si>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</si>
  <si>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</si>
  <si>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</si>
  <si>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</si>
  <si>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</si>
  <si>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</si>
  <si>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</si>
  <si>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</si>
  <si>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</si>
  <si>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</si>
  <si>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</si>
  <si>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</si>
  <si>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</si>
  <si>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</si>
  <si>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</si>
  <si>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</si>
  <si>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</si>
  <si>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</si>
  <si>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</si>
  <si>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</si>
  <si>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</si>
  <si>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</si>
  <si>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</si>
  <si>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</si>
  <si>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</si>
  <si>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</si>
  <si>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</si>
  <si>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</si>
  <si>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</si>
  <si>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</si>
  <si>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</si>
  <si>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</si>
  <si>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</si>
  <si>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</si>
  <si>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</si>
  <si>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</si>
  <si>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</si>
  <si>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</si>
  <si>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</si>
  <si>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</si>
  <si>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</si>
  <si>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</si>
  <si>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</si>
  <si>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</si>
  <si>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</si>
  <si>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</si>
  <si>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</si>
  <si>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</si>
  <si>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</si>
  <si>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</si>
  <si>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</si>
  <si>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</si>
  <si>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</si>
  <si>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</si>
  <si>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</si>
  <si>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</si>
  <si>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</si>
  <si>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</si>
  <si>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</si>
  <si>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</si>
  <si>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</si>
  <si>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</si>
  <si>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</si>
  <si>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</si>
  <si>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</si>
  <si>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</si>
  <si>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</si>
  <si>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</si>
  <si>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</si>
  <si>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</si>
  <si>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</si>
  <si>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</si>
  <si>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</si>
  <si>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</si>
  <si>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</si>
  <si>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</si>
  <si>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</si>
  <si>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</si>
  <si>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</si>
  <si>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</si>
  <si>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</si>
  <si>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</si>
  <si>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</si>
  <si>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</si>
  <si>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</si>
  <si>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</si>
  <si>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</si>
  <si>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</si>
  <si>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</si>
  <si>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</si>
  <si>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</si>
  <si>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</si>
  <si>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</si>
  <si>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</si>
  <si>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</si>
  <si>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</si>
  <si>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</si>
  <si>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</si>
  <si>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</si>
  <si>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</si>
  <si>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</si>
  <si>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</si>
  <si>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</si>
  <si>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</si>
  <si>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</si>
  <si>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</si>
  <si>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</si>
  <si>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</si>
  <si>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</si>
  <si>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</si>
  <si>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</si>
  <si>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</si>
  <si>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</si>
  <si>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</si>
  <si>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</si>
  <si>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</si>
  <si>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</si>
  <si>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</si>
  <si>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</si>
  <si>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</si>
  <si>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</si>
  <si>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</si>
  <si>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</si>
  <si>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</si>
  <si>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</si>
  <si>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</si>
  <si>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</si>
  <si>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</si>
  <si>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</si>
  <si>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</si>
  <si>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</si>
  <si>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</si>
  <si>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</si>
  <si>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</si>
  <si>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</si>
  <si>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</si>
  <si>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</si>
  <si>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</si>
  <si>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</si>
  <si>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</si>
  <si>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</si>
  <si>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</si>
  <si>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</si>
  <si>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</si>
  <si>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</si>
  <si>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</si>
  <si>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</si>
  <si>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</si>
  <si>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</si>
  <si>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</si>
  <si>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</si>
  <si>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</si>
  <si>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</si>
  <si>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</si>
  <si>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</si>
  <si>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</si>
  <si>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</si>
  <si>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</si>
  <si>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</si>
  <si>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</si>
  <si>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</si>
  <si>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</si>
  <si>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</si>
  <si>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</si>
  <si>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</si>
  <si>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</si>
  <si>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</si>
  <si>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</si>
  <si>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</si>
  <si>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</si>
  <si>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</si>
  <si>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</si>
  <si>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</si>
  <si>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</si>
  <si>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</si>
  <si>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</si>
  <si>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</si>
  <si>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</si>
  <si>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</si>
  <si>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</si>
  <si>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</si>
  <si>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</si>
  <si>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</si>
  <si>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</si>
  <si>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</si>
  <si>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</si>
  <si>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</si>
  <si>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</si>
  <si>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</si>
  <si>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</si>
  <si>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</si>
  <si>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</si>
  <si>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</si>
  <si>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</si>
  <si>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</si>
  <si>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</si>
  <si>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</si>
  <si>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</si>
  <si>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</si>
  <si>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</si>
  <si>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</si>
  <si>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</si>
  <si>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</si>
  <si>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</si>
  <si>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</si>
  <si>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</si>
  <si>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</si>
  <si>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</si>
  <si>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</si>
  <si>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</si>
  <si>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</si>
  <si>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</si>
  <si>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</si>
  <si>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</si>
  <si>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</si>
  <si>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</si>
  <si>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</si>
  <si>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</si>
  <si>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</si>
  <si>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</si>
  <si>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</si>
  <si>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</si>
  <si>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</si>
  <si>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</si>
  <si>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</si>
  <si>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</si>
  <si>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</si>
  <si>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</si>
  <si>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</si>
  <si>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</si>
  <si>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</si>
  <si>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</si>
  <si>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</si>
  <si>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</si>
  <si>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</si>
  <si>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</si>
  <si>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</si>
  <si>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</si>
  <si>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</si>
  <si>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</si>
  <si>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</si>
  <si>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</si>
  <si>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</si>
  <si>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</si>
  <si>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</si>
  <si>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</si>
  <si>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</si>
  <si>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</si>
  <si>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</si>
  <si>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</si>
  <si>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</si>
  <si>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</si>
  <si>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</si>
  <si>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</si>
  <si>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</si>
  <si>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</si>
  <si>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</si>
  <si>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</si>
  <si>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</si>
  <si>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</si>
  <si>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</si>
  <si>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</si>
  <si>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</si>
  <si>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</si>
  <si>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</si>
  <si>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</si>
  <si>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</si>
  <si>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</si>
  <si>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</si>
  <si>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</si>
  <si>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</si>
  <si>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</si>
  <si>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</si>
  <si>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</si>
  <si>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</si>
  <si>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</si>
  <si>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</si>
  <si>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</si>
  <si>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</si>
  <si>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</si>
  <si>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</si>
  <si>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</si>
  <si>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</si>
  <si>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</si>
  <si>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</si>
  <si>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</si>
  <si>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</si>
  <si>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</si>
  <si>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</si>
  <si>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</si>
  <si>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</si>
  <si>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</si>
  <si>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</si>
  <si>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</si>
  <si>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</si>
  <si>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</si>
  <si>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</si>
  <si>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</si>
  <si>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</si>
  <si>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</si>
  <si>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</si>
  <si>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</si>
  <si>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</si>
  <si>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</si>
  <si>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</si>
  <si>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</si>
  <si>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</si>
  <si>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</si>
  <si>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</si>
  <si>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</si>
  <si>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</si>
  <si>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</si>
  <si>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</si>
  <si>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</si>
  <si>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</si>
  <si>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</si>
  <si>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</si>
  <si>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</si>
  <si>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</si>
  <si>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</si>
  <si>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</si>
  <si>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</si>
  <si>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</si>
  <si>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</si>
  <si>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</si>
  <si>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</si>
  <si>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</si>
  <si>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</si>
  <si>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</si>
  <si>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</si>
  <si>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</si>
  <si>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</si>
  <si>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</si>
  <si>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</si>
  <si>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</si>
  <si>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</si>
  <si>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</si>
  <si>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</si>
  <si>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</si>
  <si>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</si>
  <si>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</si>
  <si>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</si>
  <si>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</si>
  <si>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</si>
  <si>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</si>
  <si>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</si>
  <si>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</si>
  <si>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</si>
  <si>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</si>
  <si>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</si>
  <si>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</si>
  <si>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</si>
  <si>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</si>
  <si>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</si>
  <si>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</si>
  <si>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</si>
  <si>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</si>
  <si>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</si>
  <si>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</si>
  <si>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</si>
  <si>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</si>
  <si>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</si>
  <si>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</si>
  <si>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</si>
  <si>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</si>
  <si>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</si>
  <si>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</si>
  <si>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</si>
  <si>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</si>
  <si>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</si>
  <si>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</si>
  <si>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</si>
  <si>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</si>
  <si>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</si>
  <si>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</si>
  <si>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</si>
  <si>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</si>
  <si>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</si>
  <si>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</si>
  <si>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</si>
  <si>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</si>
  <si>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</si>
  <si>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</si>
  <si>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</si>
  <si>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</si>
  <si>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</si>
  <si>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</si>
  <si>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</si>
  <si>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</si>
  <si>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</si>
  <si>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</si>
  <si>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</si>
  <si>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</si>
  <si>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</si>
  <si>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</si>
  <si>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</si>
  <si>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</si>
  <si>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</si>
  <si>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</si>
  <si>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</si>
  <si>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</si>
  <si>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</si>
  <si>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</si>
  <si>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</si>
  <si>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</si>
  <si>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</si>
  <si>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</si>
  <si>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</si>
  <si>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</si>
  <si>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</si>
  <si>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</si>
  <si>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</si>
  <si>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</si>
  <si>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</si>
  <si>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</si>
  <si>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</si>
  <si>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</si>
  <si>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</si>
  <si>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</si>
  <si>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</si>
  <si>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</si>
  <si>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</si>
  <si>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</si>
  <si>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</si>
  <si>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</si>
  <si>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</si>
  <si>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</si>
  <si>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</si>
  <si>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</si>
  <si>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</si>
  <si>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</si>
  <si>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</si>
  <si>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</si>
  <si>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</si>
  <si>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</si>
  <si>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</si>
  <si>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</si>
  <si>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</si>
  <si>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</si>
  <si>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</si>
  <si>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</si>
  <si>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</si>
  <si>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</si>
  <si>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</si>
  <si>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</si>
  <si>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</si>
  <si>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</si>
  <si>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</si>
  <si>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</si>
  <si>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</si>
  <si>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</si>
  <si>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</si>
  <si>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</si>
  <si>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</si>
  <si>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</si>
  <si>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</si>
  <si>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</si>
  <si>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</si>
  <si>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</si>
  <si>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</si>
  <si>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</si>
  <si>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</si>
  <si>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</si>
  <si>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</si>
  <si>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</si>
  <si>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</si>
  <si>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</si>
  <si>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</si>
  <si>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</si>
  <si>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</si>
  <si>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</si>
  <si>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</si>
  <si>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</si>
  <si>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</si>
  <si>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</si>
  <si>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</si>
  <si>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</si>
  <si>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</si>
  <si>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</si>
  <si>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</si>
  <si>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</si>
  <si>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</si>
  <si>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</si>
  <si>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</si>
  <si>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</si>
  <si>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</si>
  <si>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</si>
  <si>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</si>
  <si>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</si>
  <si>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</si>
  <si>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</si>
  <si>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</si>
  <si>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</si>
  <si>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</si>
  <si>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</si>
  <si>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</si>
  <si>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</si>
  <si>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</si>
  <si>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</si>
  <si>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</si>
  <si>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</si>
  <si>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</si>
  <si>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</si>
  <si>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</si>
  <si>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</si>
  <si>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</si>
  <si>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</si>
  <si>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</si>
  <si>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</si>
  <si>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</si>
  <si>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</si>
  <si>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</si>
  <si>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</si>
  <si>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</si>
  <si>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</si>
  <si>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</si>
  <si>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</si>
  <si>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</si>
  <si>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</si>
  <si>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</si>
  <si>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</si>
  <si>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</si>
  <si>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</si>
  <si>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</si>
  <si>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</si>
  <si>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</si>
  <si>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</si>
  <si>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</si>
  <si>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</si>
  <si>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</si>
  <si>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</si>
  <si>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</si>
  <si>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</si>
  <si>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</si>
  <si>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</si>
  <si>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</si>
  <si>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</si>
  <si>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</si>
  <si>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</si>
  <si>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</si>
  <si>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</si>
  <si>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</si>
  <si>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</si>
  <si>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</si>
  <si>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</si>
  <si>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</si>
  <si>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</si>
  <si>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</si>
  <si>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</si>
  <si>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</si>
  <si>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</si>
  <si>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</si>
  <si>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</si>
  <si>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</si>
  <si>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</si>
  <si>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</si>
  <si>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</si>
  <si>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</si>
  <si>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</si>
  <si>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</si>
  <si>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</si>
  <si>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</si>
  <si>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</si>
  <si>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</si>
  <si>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</si>
  <si>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</si>
  <si>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</si>
  <si>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</si>
  <si>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</si>
  <si>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</si>
  <si>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</si>
  <si>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</si>
  <si>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</si>
  <si>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</si>
  <si>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</si>
  <si>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</si>
  <si>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</si>
  <si>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</si>
  <si>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</si>
  <si>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</si>
  <si>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</si>
  <si>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</si>
  <si>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</si>
  <si>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</si>
  <si>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</si>
  <si>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</si>
  <si>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</si>
  <si>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</si>
  <si>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</si>
  <si>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</si>
  <si>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</si>
  <si>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</si>
  <si>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</si>
  <si>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</si>
  <si>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</si>
  <si>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</si>
  <si>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</si>
  <si>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</si>
  <si>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</si>
  <si>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</si>
  <si>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</si>
  <si>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</si>
  <si>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</si>
  <si>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</si>
  <si>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</si>
  <si>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</si>
  <si>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</si>
  <si>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</si>
  <si>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</si>
  <si>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</si>
  <si>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</si>
  <si>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</si>
  <si>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</si>
  <si>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</si>
  <si>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</si>
  <si>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</si>
  <si>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</si>
  <si>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</si>
  <si>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</si>
  <si>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</si>
  <si>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</si>
  <si>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</si>
  <si>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</si>
  <si>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</si>
  <si>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</si>
  <si>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</si>
  <si>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</si>
  <si>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</si>
  <si>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</si>
  <si>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</si>
  <si>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</si>
  <si>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</si>
  <si>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</si>
  <si>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</si>
  <si>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</si>
  <si>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</si>
  <si>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</si>
  <si>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</si>
  <si>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</si>
  <si>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</si>
  <si>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</si>
  <si>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</si>
  <si>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</si>
  <si>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</si>
  <si>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</si>
  <si>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</si>
  <si>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</si>
  <si>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</si>
  <si>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</si>
  <si>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</si>
  <si>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</si>
  <si>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</si>
  <si>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</si>
  <si>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</si>
  <si>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</si>
  <si>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</si>
  <si>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</si>
  <si>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</si>
  <si>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</si>
  <si>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</si>
  <si>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</si>
  <si>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</si>
  <si>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</si>
  <si>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</si>
  <si>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</si>
  <si>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</si>
  <si>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</si>
  <si>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</si>
  <si>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</si>
  <si>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</si>
  <si>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</si>
  <si>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</si>
  <si>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</si>
  <si>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</si>
  <si>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</si>
  <si>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</si>
  <si>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</si>
  <si>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</si>
  <si>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</si>
  <si>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</si>
  <si>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</si>
  <si>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</si>
  <si>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</si>
  <si>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</si>
  <si>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</si>
  <si>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</si>
  <si>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</si>
  <si>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</si>
  <si>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</si>
  <si>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</si>
  <si>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</si>
  <si>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</si>
  <si>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</si>
  <si>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</si>
  <si>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</si>
  <si>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</si>
  <si>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</si>
  <si>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</si>
  <si>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</si>
  <si>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</si>
  <si>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</si>
  <si>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</si>
  <si>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</si>
  <si>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</si>
  <si>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</si>
  <si>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</si>
  <si>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</si>
  <si>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</si>
  <si>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</si>
  <si>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</si>
  <si>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</si>
  <si>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</si>
  <si>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</si>
  <si>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</si>
  <si>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</si>
  <si>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</si>
  <si>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</si>
  <si>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</si>
  <si>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</si>
  <si>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</si>
  <si>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</si>
  <si>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</si>
  <si>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</si>
  <si>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</si>
  <si>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</si>
  <si>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</si>
  <si>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</si>
  <si>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</si>
  <si>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</si>
  <si>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</si>
  <si>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</si>
  <si>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</si>
  <si>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</si>
  <si>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</si>
  <si>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</si>
  <si>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</si>
  <si>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</si>
  <si>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</si>
  <si>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</si>
  <si>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</si>
  <si>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</si>
  <si>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</si>
  <si>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</si>
  <si>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</si>
  <si>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</si>
  <si>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</si>
  <si>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</si>
  <si>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</si>
  <si>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</si>
  <si>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</si>
  <si>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</si>
  <si>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</si>
  <si>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</si>
  <si>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</si>
  <si>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</si>
  <si>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</si>
  <si>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</si>
  <si>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</si>
  <si>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</si>
  <si>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</si>
  <si>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</si>
  <si>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</si>
  <si>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</si>
  <si>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</si>
  <si>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</si>
  <si>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</si>
  <si>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</si>
  <si>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</si>
  <si>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</si>
  <si>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</si>
  <si>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</si>
  <si>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</si>
  <si>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</si>
  <si>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</si>
  <si>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</si>
  <si>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</si>
  <si>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</si>
  <si>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</si>
  <si>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</si>
  <si>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</si>
  <si>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</si>
  <si>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</si>
  <si>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</si>
  <si>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</si>
  <si>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</si>
  <si>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</si>
  <si>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</si>
  <si>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</si>
  <si>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</si>
  <si>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</si>
  <si>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</si>
  <si>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</si>
  <si>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</si>
  <si>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</si>
  <si>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</si>
  <si>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</si>
  <si>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</si>
  <si>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</si>
  <si>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</si>
  <si>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</si>
  <si>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</si>
  <si>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</si>
  <si>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</si>
  <si>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</si>
  <si>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</si>
  <si>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</si>
  <si>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</si>
  <si>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</si>
  <si>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</si>
  <si>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</si>
  <si>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</si>
  <si>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</si>
  <si>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</si>
  <si>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</si>
  <si>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</si>
  <si>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</si>
  <si>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</si>
  <si>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</si>
  <si>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</si>
  <si>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</si>
  <si>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</si>
  <si>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</si>
  <si>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</si>
  <si>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</si>
  <si>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</si>
  <si>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</si>
  <si>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</si>
  <si>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</si>
  <si>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</si>
  <si>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</si>
  <si>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</si>
  <si>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</si>
  <si>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</si>
  <si>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</si>
  <si>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</si>
  <si>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</si>
  <si>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</si>
  <si>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</si>
  <si>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</si>
  <si>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</si>
  <si>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</si>
  <si>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</si>
  <si>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</si>
  <si>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</si>
  <si>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</si>
  <si>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</si>
  <si>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</si>
  <si>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</si>
  <si>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</si>
  <si>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</si>
  <si>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</si>
  <si>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</si>
  <si>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</si>
  <si>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</si>
  <si>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</si>
  <si>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</si>
  <si>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</si>
  <si>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</si>
  <si>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</si>
  <si>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</si>
  <si>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</si>
  <si>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</si>
  <si>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</si>
  <si>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</si>
  <si>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</si>
  <si>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</si>
  <si>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</si>
  <si>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</si>
  <si>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</si>
  <si>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</si>
  <si>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</si>
  <si>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</si>
  <si>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</si>
  <si>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</si>
  <si>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</si>
  <si>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</si>
  <si>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</si>
  <si>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</si>
  <si>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</si>
  <si>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</si>
  <si>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</si>
  <si>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</si>
  <si>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</si>
  <si>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</si>
  <si>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</si>
  <si>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</si>
  <si>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</si>
  <si>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</si>
  <si>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</si>
  <si>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</si>
  <si>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</si>
  <si>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</si>
  <si>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</si>
  <si>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</si>
  <si>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</si>
  <si>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</si>
  <si>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</si>
  <si>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</si>
  <si>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</si>
  <si>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</si>
  <si>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</si>
  <si>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</si>
  <si>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</si>
  <si>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</si>
  <si>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</si>
  <si>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</si>
  <si>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</si>
  <si>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</si>
  <si>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</si>
  <si>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</si>
  <si>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</si>
  <si>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</si>
  <si>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</si>
  <si>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</si>
  <si>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</si>
  <si>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</si>
  <si>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</si>
  <si>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</si>
  <si>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</si>
  <si>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</si>
  <si>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</si>
  <si>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</si>
  <si>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</si>
  <si>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</si>
  <si>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</si>
  <si>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</si>
  <si>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</si>
  <si>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</si>
  <si>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</si>
  <si>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</si>
  <si>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</si>
  <si>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</si>
  <si>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</si>
  <si>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</si>
  <si>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</si>
  <si>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</si>
  <si>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</si>
  <si>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</si>
  <si>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</si>
  <si>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</si>
  <si>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</si>
  <si>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</si>
  <si>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</si>
  <si>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</si>
  <si>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</si>
  <si>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</si>
  <si>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</si>
  <si>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</si>
  <si>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</si>
  <si>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</si>
  <si>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</si>
  <si>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</si>
  <si>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</si>
  <si>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</si>
  <si>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</si>
  <si>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</si>
  <si>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</si>
  <si>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</si>
  <si>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</si>
  <si>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</si>
  <si>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</si>
  <si>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</si>
  <si>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</si>
  <si>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</si>
  <si>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</si>
  <si>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</si>
  <si>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</si>
  <si>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</si>
  <si>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</si>
  <si>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</si>
  <si>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</si>
  <si>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</si>
  <si>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</si>
  <si>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</si>
  <si>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</si>
  <si>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</si>
  <si>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</si>
  <si>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</si>
  <si>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</si>
  <si>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</si>
  <si>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</si>
  <si>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</si>
  <si>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</si>
  <si>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</si>
  <si>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</si>
  <si>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</si>
  <si>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</si>
  <si>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</si>
  <si>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</si>
  <si>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</si>
  <si>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</si>
  <si>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</si>
  <si>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</si>
  <si>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</si>
  <si>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</si>
  <si>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</si>
  <si>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</si>
  <si>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</si>
  <si>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</si>
  <si>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</si>
  <si>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</si>
  <si>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</si>
  <si>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</si>
  <si>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</si>
  <si>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</si>
  <si>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</si>
  <si>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</si>
  <si>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</si>
  <si>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</si>
  <si>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</si>
  <si>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</si>
  <si>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</si>
  <si>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</si>
  <si>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</si>
  <si>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</si>
  <si>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</si>
  <si>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</si>
  <si>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</si>
  <si>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</si>
  <si>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</si>
  <si>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</si>
  <si>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</si>
  <si>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</si>
  <si>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</si>
  <si>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</si>
  <si>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</si>
  <si>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</si>
  <si>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</si>
  <si>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</si>
  <si>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</si>
  <si>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</si>
  <si>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</si>
  <si>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</si>
  <si>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</si>
  <si>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</si>
  <si>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</si>
  <si>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</si>
  <si>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</si>
  <si>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</si>
  <si>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</si>
  <si>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</si>
  <si>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</si>
  <si>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</si>
  <si>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</si>
  <si>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</si>
  <si>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</si>
  <si>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</si>
  <si>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</si>
  <si>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</si>
  <si>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</si>
  <si>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</si>
  <si>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</si>
  <si>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</si>
  <si>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</si>
  <si>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</si>
  <si>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</si>
  <si>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</si>
  <si>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</si>
  <si>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</si>
  <si>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</si>
  <si>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</si>
  <si>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</si>
  <si>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</si>
  <si>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</si>
  <si>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</si>
  <si>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</si>
  <si>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</si>
  <si>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</si>
  <si>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</si>
  <si>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</si>
  <si>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</si>
  <si>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</si>
  <si>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</si>
  <si>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</si>
  <si>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</si>
  <si>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</si>
  <si>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</si>
  <si>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</si>
  <si>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</si>
  <si>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</si>
  <si>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</si>
  <si>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</si>
  <si>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</si>
  <si>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</si>
  <si>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</si>
  <si>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</si>
  <si>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</si>
  <si>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</si>
  <si>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</si>
  <si>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</si>
  <si>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</si>
  <si>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</si>
  <si>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</si>
  <si>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</si>
  <si>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</si>
  <si>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</si>
  <si>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</si>
  <si>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</si>
  <si>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</si>
  <si>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</si>
  <si>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</si>
  <si>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</si>
  <si>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</si>
  <si>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</si>
  <si>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</si>
  <si>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</si>
  <si>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</si>
  <si>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</si>
  <si>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</si>
  <si>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</si>
  <si>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</si>
  <si>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</si>
  <si>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</si>
  <si>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</si>
  <si>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</si>
  <si>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</si>
  <si>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</si>
  <si>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</si>
  <si>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</si>
  <si>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</si>
  <si>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</si>
  <si>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</si>
  <si>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</si>
  <si>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</si>
  <si>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</si>
  <si>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</si>
  <si>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</si>
  <si>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</si>
  <si>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</si>
  <si>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</si>
  <si>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</si>
  <si>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</si>
  <si>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</si>
  <si>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</si>
  <si>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</si>
  <si>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</si>
  <si>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</si>
  <si>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</si>
  <si>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</si>
  <si>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</si>
  <si>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</si>
  <si>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</si>
  <si>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</si>
  <si>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</si>
  <si>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</si>
  <si>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</si>
  <si>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</si>
  <si>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</si>
  <si>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</si>
  <si>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</si>
  <si>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</si>
  <si>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</si>
  <si>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</si>
  <si>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</si>
  <si>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</si>
  <si>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</si>
  <si>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</si>
  <si>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</si>
  <si>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</si>
  <si>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</si>
  <si>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</si>
  <si>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</si>
  <si>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</si>
  <si>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</si>
  <si>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</si>
  <si>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</si>
  <si>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</si>
  <si>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</si>
  <si>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</si>
  <si>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</si>
  <si>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</si>
  <si>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</si>
  <si>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</si>
  <si>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</si>
  <si>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</si>
  <si>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</si>
  <si>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</si>
  <si>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</si>
  <si>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</si>
  <si>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</si>
  <si>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</si>
  <si>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</si>
  <si>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</si>
  <si>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</si>
  <si>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</si>
  <si>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</si>
  <si>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</si>
  <si>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</si>
  <si>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</si>
  <si>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</si>
  <si>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</si>
  <si>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</si>
  <si>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</si>
  <si>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</si>
  <si>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</si>
  <si>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</si>
  <si>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</si>
  <si>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</si>
  <si>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</si>
  <si>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</si>
  <si>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</si>
  <si>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</si>
  <si>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</si>
  <si>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</si>
  <si>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</si>
  <si>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</si>
  <si>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</si>
  <si>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</si>
  <si>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</si>
  <si>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</si>
  <si>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</si>
  <si>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</si>
  <si>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</si>
  <si>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</si>
  <si>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</si>
  <si>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</si>
  <si>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</si>
  <si>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</si>
  <si>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</si>
  <si>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</si>
  <si>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</si>
  <si>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</si>
  <si>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</si>
  <si>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</si>
  <si>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</si>
  <si>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</si>
  <si>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</si>
  <si>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</si>
  <si>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</si>
  <si>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</si>
  <si>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</si>
  <si>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</si>
  <si>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</si>
  <si>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</si>
  <si>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</si>
  <si>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</si>
  <si>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</si>
  <si>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</si>
  <si>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</si>
  <si>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</si>
  <si>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</si>
  <si>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</si>
  <si>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</si>
  <si>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</si>
  <si>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</si>
  <si>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</si>
  <si>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</si>
  <si>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</si>
  <si>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</si>
  <si>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</si>
  <si>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</si>
  <si>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</si>
  <si>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</si>
  <si>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</si>
  <si>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</si>
  <si>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</si>
  <si>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</si>
  <si>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</si>
  <si>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</si>
  <si>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</si>
  <si>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</si>
  <si>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</si>
  <si>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</si>
  <si>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</si>
  <si>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</si>
  <si>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</si>
  <si>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</si>
  <si>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</si>
  <si>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</si>
  <si>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</si>
  <si>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</si>
  <si>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</si>
  <si>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</si>
  <si>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</si>
  <si>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</si>
  <si>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</si>
  <si>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</si>
  <si>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</si>
  <si>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</si>
  <si>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</si>
  <si>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</si>
  <si>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</si>
  <si>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</si>
  <si>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</si>
  <si>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</si>
  <si>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</si>
  <si>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</si>
  <si>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</si>
  <si>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</si>
  <si>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</si>
  <si>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</si>
  <si>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</si>
  <si>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</si>
  <si>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</si>
  <si>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</si>
  <si>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</si>
  <si>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</si>
  <si>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</si>
  <si>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</si>
  <si>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</si>
  <si>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</si>
  <si>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</si>
  <si>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</si>
  <si>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</si>
  <si>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</si>
  <si>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</si>
  <si>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</si>
  <si>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</si>
  <si>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</si>
  <si>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</si>
  <si>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</si>
  <si>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</si>
  <si>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</si>
  <si>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</si>
  <si>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</si>
  <si>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</si>
  <si>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</si>
  <si>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</si>
  <si>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</si>
  <si>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</si>
  <si>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</si>
  <si>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</si>
  <si>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</si>
  <si>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</si>
  <si>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</si>
  <si>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</si>
  <si>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</si>
  <si>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</si>
  <si>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</si>
  <si>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</si>
  <si>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</si>
  <si>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</si>
  <si>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</si>
  <si>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</si>
  <si>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</si>
  <si>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</si>
  <si>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</si>
  <si>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</si>
  <si>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</si>
  <si>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</si>
  <si>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</si>
  <si>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</si>
  <si>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</si>
  <si>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</si>
  <si>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</si>
  <si>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</si>
  <si>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</si>
  <si>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</si>
  <si>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</si>
  <si>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</si>
  <si>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</si>
  <si>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</si>
  <si>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</si>
  <si>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</si>
  <si>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</si>
  <si>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</si>
  <si>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</si>
  <si>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</si>
  <si>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</si>
  <si>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</si>
  <si>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</si>
  <si>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</si>
  <si>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</si>
  <si>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</si>
  <si>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</si>
  <si>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</si>
  <si>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</si>
  <si>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</si>
  <si>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</si>
  <si>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</si>
  <si>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</si>
  <si>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</si>
  <si>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</si>
  <si>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</si>
  <si>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</si>
  <si>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</si>
  <si>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</si>
  <si>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</si>
  <si>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</si>
  <si>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</si>
  <si>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</si>
  <si>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</si>
  <si>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</si>
  <si>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</si>
  <si>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</si>
  <si>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</si>
  <si>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</si>
  <si>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</si>
  <si>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</si>
  <si>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</si>
  <si>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</si>
  <si>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</si>
  <si>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</si>
  <si>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</si>
  <si>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</si>
  <si>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</si>
  <si>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</si>
  <si>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</si>
  <si>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</si>
  <si>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</si>
  <si>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</si>
  <si>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</si>
  <si>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</si>
  <si>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</si>
  <si>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</si>
  <si>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</si>
  <si>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</si>
  <si>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</si>
  <si>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</si>
  <si>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</si>
  <si>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</si>
  <si>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</si>
  <si>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</si>
  <si>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</si>
  <si>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</si>
  <si>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</si>
  <si>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</si>
  <si>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</si>
  <si>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</si>
  <si>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</si>
  <si>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</si>
  <si>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</si>
  <si>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</si>
  <si>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</si>
  <si>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</si>
  <si>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</si>
  <si>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</si>
  <si>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</si>
  <si>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</si>
  <si>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</si>
  <si>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</si>
  <si>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</si>
  <si>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</si>
  <si>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</si>
  <si>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</si>
  <si>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</si>
  <si>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</si>
  <si>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</si>
  <si>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</si>
  <si>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</si>
  <si>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</si>
  <si>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</si>
  <si>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</si>
  <si>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</si>
  <si>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</si>
  <si>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</si>
  <si>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</si>
  <si>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</si>
  <si>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</si>
  <si>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</si>
  <si>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</si>
  <si>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</si>
  <si>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</si>
  <si>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</si>
  <si>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</si>
  <si>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</si>
  <si>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</si>
  <si>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</si>
  <si>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</si>
  <si>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</si>
  <si>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</si>
  <si>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</si>
  <si>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</si>
  <si>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</si>
  <si>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</si>
  <si>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</si>
  <si>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</si>
  <si>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</si>
  <si>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</si>
  <si>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</si>
  <si>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</si>
  <si>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</si>
  <si>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</si>
  <si>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</si>
  <si>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</si>
  <si>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</si>
  <si>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</si>
  <si>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</si>
  <si>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</si>
  <si>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</si>
  <si>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</si>
  <si>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</si>
  <si>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</si>
  <si>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</si>
  <si>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</si>
  <si>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</si>
  <si>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</si>
  <si>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</si>
  <si>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</si>
  <si>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</si>
  <si>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</si>
  <si>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</si>
  <si>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</si>
  <si>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</si>
  <si>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</si>
  <si>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</si>
  <si>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</si>
  <si>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</si>
  <si>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</si>
  <si>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</si>
  <si>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</si>
  <si>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</si>
  <si>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</si>
  <si>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</si>
  <si>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</si>
  <si>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</si>
  <si>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</si>
  <si>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</si>
  <si>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</si>
  <si>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</si>
  <si>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</si>
  <si>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</si>
  <si>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</si>
  <si>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</si>
  <si>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</si>
  <si>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</si>
  <si>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</si>
  <si>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</si>
  <si>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</si>
  <si>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</si>
  <si>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</si>
  <si>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</si>
  <si>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</si>
  <si>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</si>
  <si>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</si>
  <si>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</si>
  <si>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</si>
  <si>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</si>
  <si>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</si>
  <si>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</si>
  <si>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</si>
  <si>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</si>
  <si>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</si>
  <si>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</si>
  <si>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</si>
  <si>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</si>
  <si>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</si>
  <si>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</si>
  <si>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</si>
  <si>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</si>
  <si>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</si>
  <si>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</si>
  <si>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</si>
  <si>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</si>
  <si>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</si>
  <si>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</si>
  <si>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</si>
  <si>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</si>
  <si>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</si>
  <si>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</si>
  <si>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</si>
  <si>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</si>
  <si>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</si>
  <si>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</si>
  <si>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</si>
  <si>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</si>
  <si>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</si>
  <si>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</si>
  <si>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</si>
  <si>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</si>
  <si>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</si>
  <si>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</si>
  <si>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</si>
  <si>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</si>
  <si>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</si>
  <si>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</si>
  <si>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</si>
  <si>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</si>
  <si>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</si>
  <si>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</si>
  <si>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</si>
  <si>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</si>
  <si>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</si>
  <si>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</si>
  <si>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</si>
  <si>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</si>
  <si>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</si>
  <si>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</si>
  <si>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</si>
  <si>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</si>
  <si>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</si>
  <si>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</si>
  <si>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</si>
  <si>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</si>
  <si>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</si>
  <si>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</si>
  <si>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</si>
  <si>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</si>
  <si>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</si>
  <si>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</si>
  <si>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</si>
  <si>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</si>
  <si>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</si>
  <si>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</si>
  <si>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</si>
  <si>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</si>
  <si>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</si>
  <si>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</si>
  <si>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</si>
  <si>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</si>
  <si>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</si>
  <si>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</si>
  <si>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</si>
  <si>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</si>
  <si>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</si>
  <si>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</si>
  <si>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</si>
  <si>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</si>
  <si>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</si>
  <si>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</si>
  <si>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</si>
  <si>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</si>
  <si>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</si>
  <si>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</si>
  <si>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</si>
  <si>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</si>
  <si>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</si>
  <si>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</si>
  <si>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</si>
  <si>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</si>
  <si>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</si>
  <si>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</si>
  <si>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</si>
  <si>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</si>
  <si>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</si>
  <si>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</si>
  <si>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</si>
  <si>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</si>
  <si>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</si>
  <si>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</si>
  <si>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</si>
  <si>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</si>
  <si>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</si>
  <si>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</si>
  <si>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</si>
  <si>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</si>
  <si>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</si>
  <si>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</si>
  <si>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</si>
  <si>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</si>
  <si>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</si>
  <si>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</si>
  <si>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</si>
  <si>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</si>
  <si>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</si>
  <si>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</si>
  <si>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</si>
  <si>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</si>
  <si>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</si>
  <si>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</si>
  <si>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</si>
  <si>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</si>
  <si>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</si>
  <si>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</si>
  <si>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</si>
  <si>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</si>
  <si>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</si>
  <si>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</si>
  <si>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</si>
  <si>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</si>
  <si>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</si>
  <si>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</si>
  <si>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</si>
  <si>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</si>
  <si>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</si>
  <si>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</si>
  <si>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</si>
  <si>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</si>
  <si>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</si>
  <si>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</si>
  <si>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</si>
  <si>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</si>
  <si>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</si>
  <si>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</si>
  <si>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</si>
  <si>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</si>
  <si>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</si>
  <si>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</si>
  <si>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</si>
  <si>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</si>
  <si>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</si>
  <si>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</si>
  <si>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</si>
  <si>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</si>
  <si>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</si>
  <si>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</si>
  <si>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</si>
  <si>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</si>
  <si>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</si>
  <si>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</si>
  <si>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</si>
  <si>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</si>
  <si>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</si>
  <si>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</si>
  <si>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</si>
  <si>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</si>
  <si>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</si>
  <si>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</si>
  <si>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</si>
  <si>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</si>
  <si>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</si>
  <si>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</si>
  <si>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</si>
  <si>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</si>
  <si>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</si>
  <si>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</si>
  <si>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</si>
  <si>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</si>
  <si>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</si>
  <si>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</si>
  <si>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</si>
  <si>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</si>
  <si>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</si>
  <si>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</si>
  <si>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</si>
  <si>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</si>
  <si>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</si>
  <si>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</si>
  <si>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</si>
  <si>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</si>
  <si>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</si>
  <si>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</si>
  <si>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</si>
  <si>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</si>
  <si>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</si>
  <si>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</si>
  <si>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</si>
  <si>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</si>
  <si>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</si>
  <si>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</si>
  <si>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</si>
  <si>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</si>
  <si>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</si>
  <si>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</si>
  <si>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</si>
  <si>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</si>
  <si>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</si>
  <si>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</si>
  <si>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</si>
  <si>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</si>
  <si>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</si>
  <si>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</si>
  <si>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</si>
  <si>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</si>
  <si>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</si>
  <si>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</si>
  <si>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</si>
  <si>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</si>
  <si>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</si>
  <si>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</si>
  <si>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</si>
  <si>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</si>
  <si>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</si>
  <si>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</si>
  <si>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</si>
  <si>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</si>
  <si>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</si>
  <si>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</si>
  <si>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</si>
  <si>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</si>
  <si>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</si>
  <si>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</si>
  <si>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</si>
  <si>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</si>
  <si>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</si>
  <si>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</si>
  <si>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</si>
  <si>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</si>
  <si>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</si>
  <si>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</si>
  <si>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</si>
  <si>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</si>
  <si>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</si>
  <si>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</si>
  <si>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</si>
  <si>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</si>
  <si>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</si>
  <si>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</si>
  <si>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</si>
  <si>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</si>
  <si>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</si>
  <si>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</si>
  <si>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</si>
  <si>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</si>
  <si>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</si>
  <si>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</si>
  <si>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</si>
  <si>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</si>
  <si>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</si>
  <si>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</si>
  <si>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</si>
  <si>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</si>
  <si>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</si>
  <si>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</si>
  <si>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</si>
  <si>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</si>
  <si>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</si>
  <si>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</si>
  <si>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</si>
  <si>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</si>
  <si>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</si>
  <si>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</si>
  <si>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</si>
  <si>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</si>
  <si>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</si>
  <si>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</si>
  <si>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</si>
  <si>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</si>
  <si>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</si>
  <si>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</si>
  <si>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</si>
  <si>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</si>
  <si>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</si>
  <si>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</si>
  <si>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</si>
  <si>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</si>
  <si>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</si>
  <si>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</si>
  <si>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</si>
  <si>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</si>
  <si>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</si>
  <si>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</si>
  <si>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</si>
  <si>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</si>
  <si>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</si>
  <si>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</si>
  <si>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</si>
  <si>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</si>
  <si>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</si>
  <si>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</si>
  <si>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</si>
  <si>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</si>
  <si>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</si>
  <si>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</si>
  <si>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</si>
  <si>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</si>
  <si>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</si>
  <si>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</si>
  <si>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</si>
  <si>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</si>
  <si>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</si>
  <si>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</si>
  <si>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</si>
  <si>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</si>
  <si>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</si>
  <si>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</si>
  <si>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</si>
  <si>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</si>
  <si>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</si>
  <si>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</si>
  <si>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</si>
  <si>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</si>
  <si>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</si>
  <si>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</si>
  <si>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</si>
  <si>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</si>
  <si>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</si>
  <si>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</si>
  <si>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</si>
  <si>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</si>
  <si>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</si>
  <si>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</si>
  <si>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</si>
  <si>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</si>
  <si>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</si>
  <si>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</si>
  <si>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</si>
  <si>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</si>
  <si>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</si>
  <si>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</si>
  <si>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</si>
  <si>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</si>
  <si>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</si>
  <si>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</si>
  <si>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</si>
  <si>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</si>
  <si>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</si>
  <si>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</si>
  <si>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</si>
  <si>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</si>
  <si>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</si>
  <si>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</si>
  <si>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</si>
  <si>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</si>
  <si>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</si>
  <si>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</si>
  <si>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</si>
  <si>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</si>
  <si>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</si>
  <si>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</si>
  <si>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</si>
  <si>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</si>
  <si>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</si>
  <si>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</si>
  <si>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</si>
  <si>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</si>
  <si>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</si>
  <si>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</si>
  <si>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</si>
  <si>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</si>
  <si>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</si>
  <si>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</si>
  <si>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</si>
  <si>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</si>
  <si>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</si>
  <si>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</si>
  <si>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</si>
  <si>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</si>
  <si>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</si>
  <si>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</si>
  <si>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</si>
  <si>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</si>
  <si>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</si>
  <si>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</si>
  <si>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</si>
  <si>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</si>
  <si>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</si>
  <si>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</si>
  <si>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</si>
  <si>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</si>
  <si>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</si>
  <si>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</si>
  <si>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</si>
  <si>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</si>
  <si>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</si>
  <si>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</si>
  <si>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</si>
  <si>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</si>
  <si>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</si>
  <si>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</si>
  <si>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</si>
  <si>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</si>
  <si>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</si>
  <si>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</si>
  <si>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</si>
  <si>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</si>
  <si>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</si>
  <si>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</si>
  <si>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</si>
  <si>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</si>
  <si>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</si>
  <si>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</si>
  <si>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</si>
  <si>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</si>
  <si>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</si>
  <si>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</si>
  <si>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</si>
  <si>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</si>
  <si>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</si>
  <si>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</si>
  <si>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</si>
  <si>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</si>
  <si>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</si>
  <si>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</si>
  <si>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</si>
  <si>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</si>
  <si>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</si>
  <si>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</si>
  <si>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</si>
  <si>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</si>
  <si>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</si>
  <si>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</si>
  <si>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</si>
  <si>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</si>
  <si>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</si>
  <si>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</si>
  <si>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</si>
  <si>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</si>
  <si>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</si>
  <si>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</si>
  <si>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</si>
  <si>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</si>
  <si>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</si>
  <si>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</si>
  <si>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</si>
  <si>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</si>
  <si>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</si>
  <si>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</si>
  <si>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</si>
  <si>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</si>
  <si>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</si>
  <si>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</si>
  <si>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</si>
  <si>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</si>
  <si>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</si>
  <si>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</si>
  <si>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</si>
  <si>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</si>
  <si>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</si>
  <si>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</si>
  <si>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</si>
  <si>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</si>
  <si>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</si>
  <si>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</si>
  <si>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</si>
  <si>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</si>
  <si>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</si>
  <si>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</si>
  <si>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</si>
  <si>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</si>
  <si>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</si>
  <si>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</si>
  <si>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</si>
  <si>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</si>
  <si>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</si>
  <si>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</si>
  <si>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</si>
  <si>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</si>
  <si>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</si>
  <si>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</si>
  <si>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</si>
  <si>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</si>
  <si>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</si>
  <si>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</si>
  <si>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</si>
  <si>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</si>
  <si>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</si>
  <si>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</si>
  <si>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</si>
  <si>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</si>
  <si>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</si>
  <si>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</si>
  <si>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</si>
  <si>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</si>
  <si>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</si>
  <si>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</si>
  <si>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</si>
  <si>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</si>
  <si>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</si>
  <si>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</si>
  <si>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</si>
  <si>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</si>
  <si>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</si>
  <si>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</si>
  <si>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</si>
  <si>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</si>
  <si>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</si>
  <si>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</si>
  <si>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</si>
  <si>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</si>
  <si>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</si>
  <si>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</si>
  <si>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</si>
  <si>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</si>
  <si>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</si>
  <si>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</si>
  <si>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</si>
  <si>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</si>
  <si>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</si>
  <si>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</si>
  <si>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</si>
  <si>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</si>
  <si>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</si>
  <si>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</si>
  <si>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</si>
  <si>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</si>
  <si>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</si>
  <si>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</si>
  <si>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</si>
  <si>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</si>
  <si>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</si>
  <si>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</si>
  <si>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</si>
  <si>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</si>
  <si>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</si>
  <si>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</si>
  <si>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</si>
  <si>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</si>
  <si>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</si>
  <si>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</si>
  <si>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</si>
  <si>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</si>
  <si>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</si>
  <si>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</si>
  <si>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</si>
  <si>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</si>
  <si>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</si>
  <si>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</si>
  <si>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</si>
  <si>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</si>
  <si>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</si>
  <si>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</si>
  <si>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</si>
  <si>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</si>
  <si>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</si>
  <si>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</si>
  <si>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</si>
  <si>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</si>
  <si>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</si>
  <si>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</si>
  <si>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</si>
  <si>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</si>
  <si>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</si>
  <si>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</si>
  <si>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</si>
  <si>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</si>
  <si>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</si>
  <si>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</si>
  <si>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</si>
  <si>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</si>
  <si>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</si>
  <si>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</si>
  <si>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</si>
  <si>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</si>
  <si>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</si>
  <si>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</si>
  <si>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</si>
  <si>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</si>
  <si>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</si>
  <si>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</si>
  <si>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</si>
  <si>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</si>
  <si>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</si>
  <si>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</si>
  <si>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</si>
  <si>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</si>
  <si>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</si>
  <si>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</si>
  <si>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</si>
  <si>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</si>
  <si>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</si>
  <si>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</si>
  <si>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</si>
  <si>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</si>
  <si>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</si>
  <si>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</si>
  <si>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</si>
  <si>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</si>
  <si>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</si>
  <si>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</si>
  <si>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</si>
  <si>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</si>
  <si>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</si>
  <si>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</si>
  <si>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</si>
  <si>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</si>
  <si>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</si>
  <si>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</si>
  <si>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</si>
  <si>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</si>
  <si>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</si>
  <si>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</si>
  <si>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</si>
  <si>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</si>
  <si>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</si>
  <si>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</si>
  <si>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</si>
  <si>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</si>
  <si>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</si>
  <si>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</si>
  <si>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</si>
  <si>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</si>
  <si>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</si>
  <si>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</si>
  <si>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</si>
  <si>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</si>
  <si>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</si>
  <si>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</si>
  <si>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</si>
  <si>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</si>
  <si>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</si>
  <si>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</si>
  <si>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</si>
  <si>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</si>
  <si>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</si>
  <si>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</si>
  <si>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</si>
  <si>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</si>
  <si>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</si>
  <si>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</si>
  <si>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</si>
  <si>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</si>
  <si>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</si>
  <si>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</si>
  <si>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</si>
  <si>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</si>
  <si>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</si>
  <si>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</si>
  <si>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</si>
  <si>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</si>
  <si>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</si>
  <si>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</si>
  <si>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</si>
  <si>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</si>
  <si>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</si>
  <si>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</si>
  <si>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</si>
  <si>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</si>
  <si>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</si>
  <si>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</si>
  <si>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</si>
  <si>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</si>
  <si>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</si>
  <si>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</si>
  <si>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</si>
  <si>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</si>
  <si>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</si>
  <si>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</si>
  <si>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</si>
  <si>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</si>
  <si>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</si>
  <si>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</si>
  <si>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</si>
  <si>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</si>
  <si>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</si>
  <si>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</si>
  <si>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</si>
  <si>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</si>
  <si>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</si>
  <si>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</si>
  <si>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</si>
  <si>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</si>
  <si>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</si>
  <si>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</si>
  <si>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</si>
  <si>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</si>
  <si>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</si>
  <si>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</si>
  <si>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</si>
  <si>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</si>
  <si>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</si>
  <si>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</si>
  <si>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</si>
  <si>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</si>
  <si>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</si>
  <si>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</si>
  <si>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</si>
  <si>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</si>
  <si>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</si>
  <si>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</si>
  <si>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</si>
  <si>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</si>
  <si>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</si>
  <si>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</si>
  <si>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</si>
  <si>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</si>
  <si>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</si>
  <si>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</si>
  <si>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</si>
  <si>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</si>
  <si>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</si>
  <si>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</si>
  <si>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</si>
  <si>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</si>
  <si>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</si>
  <si>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</si>
  <si>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</si>
  <si>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</si>
  <si>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</si>
  <si>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</si>
  <si>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</si>
  <si>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</si>
  <si>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</si>
  <si>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</si>
  <si>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</si>
  <si>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</si>
  <si>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</si>
  <si>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</si>
  <si>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</si>
  <si>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</si>
  <si>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</si>
  <si>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</si>
  <si>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</si>
  <si>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</si>
  <si>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</si>
  <si>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</si>
  <si>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</si>
  <si>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</si>
  <si>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</si>
  <si>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</si>
  <si>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</si>
  <si>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</si>
  <si>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</si>
  <si>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</si>
  <si>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</si>
  <si>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</si>
  <si>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</si>
  <si>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</si>
  <si>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</si>
  <si>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</si>
  <si>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</si>
  <si>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</si>
  <si>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</si>
  <si>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</si>
  <si>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</si>
  <si>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</si>
  <si>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</si>
  <si>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</si>
  <si>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</si>
  <si>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</si>
  <si>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</si>
  <si>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</si>
  <si>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</si>
  <si>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</si>
  <si>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</si>
  <si>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</si>
  <si>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</si>
  <si>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</si>
  <si>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</si>
  <si>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</si>
  <si>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</si>
  <si>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</si>
  <si>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</si>
  <si>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</si>
  <si>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</si>
  <si>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</si>
  <si>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</si>
  <si>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</si>
  <si>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</si>
  <si>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</si>
  <si>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</si>
  <si>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</si>
  <si>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</si>
  <si>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</si>
  <si>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</si>
  <si>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</si>
  <si>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</si>
  <si>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</si>
  <si>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</si>
  <si>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</si>
  <si>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</si>
  <si>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</si>
  <si>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</si>
  <si>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</si>
  <si>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</si>
  <si>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</si>
  <si>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</si>
  <si>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</si>
  <si>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</si>
  <si>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</si>
  <si>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</si>
  <si>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</si>
  <si>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</si>
  <si>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</si>
  <si>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</si>
  <si>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</si>
  <si>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</si>
  <si>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</si>
  <si>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</si>
  <si>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</si>
  <si>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</si>
  <si>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</si>
  <si>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</si>
  <si>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</si>
  <si>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</si>
  <si>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</si>
  <si>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</si>
  <si>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</si>
  <si>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</si>
  <si>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</si>
  <si>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</si>
  <si>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</si>
  <si>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</si>
  <si>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</si>
  <si>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</si>
  <si>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</si>
  <si>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</si>
  <si>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</si>
  <si>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</si>
  <si>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</si>
  <si>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</si>
  <si>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</si>
  <si>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</si>
  <si>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</si>
  <si>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</si>
  <si>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</si>
  <si>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</si>
  <si>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</si>
  <si>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</si>
  <si>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</si>
  <si>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</si>
  <si>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</si>
  <si>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</si>
  <si>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</si>
  <si>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</si>
  <si>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</si>
  <si>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</si>
  <si>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</si>
  <si>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</si>
  <si>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</si>
  <si>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</si>
  <si>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</si>
  <si>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</si>
  <si>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</si>
  <si>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</si>
  <si>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</si>
  <si>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</si>
  <si>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</si>
  <si>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</si>
  <si>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</si>
  <si>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</si>
  <si>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</si>
  <si>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</si>
  <si>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</si>
  <si>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</si>
  <si>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</si>
  <si>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</si>
  <si>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</si>
  <si>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</si>
  <si>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</si>
  <si>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</si>
  <si>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</si>
  <si>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</si>
  <si>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</si>
  <si>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</si>
  <si>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</si>
  <si>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</si>
  <si>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</si>
  <si>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</si>
  <si>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</si>
  <si>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</si>
  <si>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</si>
  <si>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</si>
  <si>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</si>
  <si>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</si>
  <si>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</si>
  <si>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</si>
  <si>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</si>
  <si>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</si>
  <si>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</si>
  <si>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</si>
  <si>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</si>
  <si>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</si>
  <si>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</si>
  <si>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</si>
  <si>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</si>
  <si>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</si>
  <si>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</si>
  <si>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</si>
  <si>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</si>
  <si>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</si>
  <si>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</si>
  <si>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</si>
  <si>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</si>
  <si>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</si>
  <si>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</si>
  <si>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</si>
  <si>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</si>
  <si>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</si>
  <si>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</si>
  <si>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</si>
  <si>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</si>
  <si>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</si>
  <si>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</si>
  <si>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</si>
  <si>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</si>
  <si>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</si>
  <si>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</si>
  <si>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</si>
  <si>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</si>
  <si>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</si>
  <si>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</si>
  <si>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</si>
  <si>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</si>
  <si>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</si>
  <si>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</si>
  <si>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</si>
  <si>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</si>
  <si>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</si>
  <si>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</si>
  <si>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</si>
  <si>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</si>
  <si>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</si>
  <si>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</si>
  <si>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</si>
  <si>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</si>
  <si>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</si>
  <si>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</si>
  <si>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</si>
  <si>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</si>
  <si>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</si>
  <si>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</si>
  <si>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</si>
  <si>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</si>
  <si>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</si>
  <si>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</si>
  <si>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</si>
  <si>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</si>
  <si>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</si>
  <si>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</si>
  <si>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</si>
  <si>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</si>
  <si>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</si>
  <si>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</si>
  <si>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</si>
  <si>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</si>
  <si>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</si>
  <si>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</si>
  <si>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</si>
  <si>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</si>
  <si>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</si>
  <si>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</si>
  <si>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</si>
  <si>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</si>
  <si>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</si>
  <si>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</si>
  <si>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</si>
  <si>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</si>
  <si>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</si>
  <si>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</si>
  <si>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</si>
  <si>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</si>
  <si>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</si>
  <si>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</si>
  <si>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</si>
  <si>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</si>
  <si>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</si>
  <si>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</si>
  <si>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</si>
  <si>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</si>
  <si>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</si>
  <si>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</si>
  <si>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</si>
  <si>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</si>
  <si>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</si>
  <si>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</si>
  <si>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</si>
  <si>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</si>
  <si>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</si>
  <si>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</si>
  <si>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</si>
  <si>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</si>
  <si>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</si>
  <si>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</si>
  <si>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</si>
  <si>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</si>
  <si>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</si>
  <si>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</si>
  <si>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</si>
  <si>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</si>
  <si>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</si>
  <si>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</si>
  <si>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</si>
  <si>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</si>
  <si>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</si>
  <si>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</si>
  <si>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</si>
  <si>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</si>
  <si>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</si>
  <si>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</si>
  <si>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</si>
  <si>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</si>
  <si>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</si>
  <si>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</si>
  <si>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</si>
  <si>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</si>
  <si>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</si>
  <si>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</si>
  <si>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</si>
  <si>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</si>
  <si>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</si>
  <si>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</si>
  <si>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</si>
  <si>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</si>
  <si>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</si>
  <si>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</si>
  <si>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</si>
  <si>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</si>
  <si>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</si>
  <si>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</si>
  <si>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</si>
  <si>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</si>
  <si>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</si>
  <si>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</si>
  <si>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</si>
  <si>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</si>
  <si>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</si>
  <si>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</si>
  <si>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</si>
  <si>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</si>
  <si>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</si>
  <si>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</si>
  <si>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</si>
  <si>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</si>
  <si>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</si>
  <si>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</si>
  <si>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</si>
  <si>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</si>
  <si>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</si>
  <si>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</si>
  <si>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</si>
  <si>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</si>
  <si>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</si>
  <si>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</si>
  <si>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</si>
  <si>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</si>
  <si>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</si>
  <si>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</si>
  <si>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</si>
  <si>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</si>
  <si>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</si>
  <si>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</si>
  <si>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</si>
  <si>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</si>
  <si>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</si>
  <si>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</si>
  <si>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</si>
  <si>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</si>
  <si>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</si>
  <si>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</si>
  <si>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</si>
  <si>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</si>
  <si>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</si>
  <si>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</si>
  <si>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</si>
  <si>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</si>
  <si>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</si>
  <si>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</si>
  <si>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</si>
  <si>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</si>
  <si>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</si>
  <si>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</si>
  <si>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</si>
  <si>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</si>
  <si>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</si>
  <si>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</si>
  <si>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</si>
  <si>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</si>
  <si>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</si>
  <si>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</si>
  <si>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</si>
  <si>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</si>
  <si>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</si>
  <si>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</si>
  <si>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</si>
  <si>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</si>
  <si>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</si>
  <si>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</si>
  <si>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</si>
  <si>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</si>
  <si>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</si>
  <si>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</si>
  <si>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</si>
  <si>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</si>
  <si>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</si>
  <si>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</si>
  <si>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</si>
  <si>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</si>
  <si>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</si>
  <si>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</si>
  <si>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</si>
  <si>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</si>
  <si>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</si>
  <si>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</si>
  <si>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</si>
  <si>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</si>
  <si>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</si>
  <si>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</si>
  <si>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</si>
  <si>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</si>
  <si>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</si>
  <si>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</si>
  <si>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</si>
  <si>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</si>
  <si>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</si>
  <si>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</si>
  <si>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</si>
  <si>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</si>
  <si>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</si>
  <si>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</si>
  <si>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</si>
  <si>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</si>
  <si>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</si>
  <si>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</si>
  <si>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</si>
  <si>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</si>
  <si>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</si>
  <si>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</si>
  <si>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</si>
  <si>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</si>
  <si>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</si>
  <si>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</si>
  <si>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</si>
  <si>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</si>
  <si>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</si>
  <si>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</si>
  <si>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</si>
  <si>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</si>
  <si>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</si>
  <si>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</si>
  <si>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</si>
  <si>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</si>
  <si>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</si>
  <si>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</si>
  <si>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</si>
  <si>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</si>
  <si>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</si>
  <si>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</si>
  <si>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</si>
  <si>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</si>
  <si>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</si>
  <si>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</si>
  <si>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</si>
  <si>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</si>
  <si>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</si>
  <si>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</si>
  <si>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</si>
  <si>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</si>
  <si>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</si>
  <si>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</si>
  <si>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</si>
  <si>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</si>
  <si>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</si>
  <si>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</si>
  <si>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</si>
  <si>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</si>
  <si>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</si>
  <si>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</si>
  <si>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</si>
  <si>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</si>
  <si>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</si>
  <si>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</si>
  <si>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</si>
  <si>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</si>
  <si>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</si>
  <si>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</si>
  <si>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</si>
  <si>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</si>
  <si>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</si>
  <si>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</si>
  <si>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</si>
  <si>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</si>
  <si>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</si>
  <si>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</si>
  <si>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</si>
  <si>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</si>
  <si>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</si>
  <si>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</si>
  <si>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</si>
  <si>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</si>
  <si>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</si>
  <si>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</si>
  <si>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</si>
  <si>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</si>
  <si>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</si>
  <si>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</si>
  <si>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</si>
  <si>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</si>
  <si>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</si>
  <si>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</si>
  <si>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</si>
  <si>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</si>
  <si>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</si>
  <si>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</si>
  <si>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</si>
  <si>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</si>
  <si>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</si>
  <si>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</si>
  <si>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</si>
  <si>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</si>
  <si>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</si>
  <si>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</si>
  <si>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</si>
  <si>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</si>
  <si>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</si>
  <si>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</si>
  <si>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</si>
  <si>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</si>
  <si>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</si>
  <si>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</si>
  <si>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</si>
  <si>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</si>
  <si>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</si>
  <si>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</si>
  <si>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</si>
  <si>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</si>
  <si>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</si>
  <si>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</si>
  <si>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</si>
  <si>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</si>
  <si>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</si>
  <si>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</si>
  <si>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</si>
  <si>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</si>
  <si>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</si>
  <si>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</si>
  <si>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</si>
  <si>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</si>
  <si>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</si>
  <si>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</si>
  <si>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</si>
  <si>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</si>
  <si>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</si>
  <si>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</si>
  <si>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</si>
  <si>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</si>
  <si>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</si>
  <si>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</si>
  <si>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</si>
  <si>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</si>
  <si>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</si>
  <si>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</si>
  <si>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</si>
  <si>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</si>
  <si>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</si>
  <si>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</si>
  <si>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</si>
  <si>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</si>
  <si>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</si>
  <si>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</si>
  <si>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</si>
  <si>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</si>
  <si>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</si>
  <si>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</si>
  <si>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</si>
  <si>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</si>
  <si>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</si>
  <si>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</si>
  <si>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</si>
  <si>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</si>
  <si>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</si>
  <si>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</si>
  <si>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</si>
  <si>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</si>
  <si>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</si>
  <si>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</si>
  <si>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</si>
  <si>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</si>
  <si>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</si>
  <si>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</si>
  <si>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</si>
  <si>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</si>
  <si>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</si>
  <si>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</si>
  <si>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</si>
  <si>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</si>
  <si>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</si>
  <si>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</si>
  <si>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</si>
  <si>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</si>
  <si>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</si>
  <si>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</si>
  <si>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</si>
  <si>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</si>
  <si>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</si>
  <si>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</si>
  <si>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</si>
  <si>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</si>
  <si>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</si>
  <si>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</si>
  <si>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</si>
  <si>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</si>
  <si>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</si>
  <si>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</si>
  <si>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</si>
  <si>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</si>
  <si>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</si>
  <si>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</si>
  <si>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</si>
  <si>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</si>
  <si>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</si>
  <si>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</si>
  <si>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</si>
  <si>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</si>
  <si>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</si>
  <si>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</si>
  <si>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</si>
  <si>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</si>
  <si>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</si>
  <si>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</si>
  <si>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</si>
  <si>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</si>
  <si>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</si>
  <si>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</si>
  <si>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</si>
  <si>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</si>
  <si>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</si>
  <si>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</si>
  <si>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</si>
  <si>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</si>
  <si>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</si>
  <si>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</si>
  <si>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</si>
  <si>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</si>
  <si>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</si>
  <si>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</si>
  <si>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</si>
  <si>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</si>
  <si>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</si>
  <si>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</si>
  <si>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</si>
  <si>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</si>
  <si>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</si>
  <si>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</si>
  <si>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</si>
  <si>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</si>
  <si>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</si>
  <si>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</si>
  <si>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</si>
  <si>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</si>
  <si>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</si>
  <si>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</si>
  <si>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</si>
  <si>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</si>
  <si>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</si>
  <si>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</si>
  <si>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</si>
  <si>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</si>
  <si>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</si>
  <si>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</si>
  <si>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</si>
  <si>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</si>
  <si>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</si>
  <si>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</si>
  <si>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</si>
  <si>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</si>
  <si>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</si>
  <si>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</si>
  <si>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</si>
  <si>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</si>
  <si>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</si>
  <si>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</si>
  <si>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</si>
  <si>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</si>
  <si>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</si>
  <si>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</si>
  <si>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</si>
  <si>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</si>
  <si>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</si>
  <si>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</si>
  <si>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</si>
  <si>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</si>
  <si>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</si>
  <si>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</si>
  <si>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</si>
  <si>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</si>
  <si>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</si>
  <si>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</si>
  <si>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</si>
  <si>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</si>
  <si>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</si>
  <si>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</si>
  <si>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</si>
  <si>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</si>
  <si>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</si>
  <si>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</si>
  <si>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</si>
  <si>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</si>
  <si>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</si>
  <si>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</si>
  <si>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</si>
  <si>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</si>
  <si>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</si>
  <si>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</si>
  <si>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</si>
  <si>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</si>
  <si>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</si>
  <si>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</si>
  <si>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</si>
  <si>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</si>
  <si>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</si>
  <si>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</si>
  <si>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</si>
  <si>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</si>
  <si>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</si>
  <si>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</si>
  <si>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</si>
  <si>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</si>
  <si>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</si>
  <si>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</si>
  <si>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</si>
  <si>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</si>
  <si>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</si>
  <si>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</si>
  <si>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</si>
  <si>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</si>
  <si>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</si>
  <si>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</si>
  <si>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</si>
  <si>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</si>
  <si>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</si>
  <si>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</si>
  <si>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</si>
  <si>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</si>
  <si>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</si>
  <si>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</si>
  <si>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</si>
  <si>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</si>
  <si>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</si>
  <si>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</si>
  <si>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</si>
  <si>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</si>
  <si>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</si>
  <si>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</si>
  <si>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</si>
  <si>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</si>
  <si>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</si>
  <si>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</si>
  <si>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</si>
  <si>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</si>
  <si>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</si>
  <si>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</si>
  <si>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</si>
  <si>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</si>
  <si>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</si>
  <si>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</si>
  <si>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</si>
  <si>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</si>
  <si>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</si>
  <si>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</si>
  <si>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</si>
  <si>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</si>
  <si>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</si>
  <si>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</si>
  <si>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</si>
  <si>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</si>
  <si>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</si>
  <si>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</si>
  <si>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</si>
  <si>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</si>
  <si>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</si>
  <si>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</si>
  <si>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</si>
  <si>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</si>
  <si>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</si>
  <si>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</si>
  <si>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</si>
  <si>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</si>
  <si>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</si>
  <si>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</si>
  <si>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</si>
  <si>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</si>
  <si>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</si>
  <si>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</si>
  <si>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</si>
  <si>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</si>
  <si>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</si>
  <si>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</si>
  <si>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</si>
  <si>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</si>
  <si>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</si>
  <si>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</si>
  <si>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</si>
  <si>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</si>
  <si>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</si>
  <si>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</si>
  <si>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</si>
  <si>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</si>
  <si>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</si>
  <si>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</si>
  <si>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</si>
  <si>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</si>
  <si>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</si>
  <si>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</si>
  <si>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</si>
  <si>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</si>
  <si>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</si>
  <si>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</si>
  <si>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</si>
  <si>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</si>
  <si>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</si>
  <si>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</si>
  <si>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</si>
  <si>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</si>
  <si>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</si>
  <si>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</si>
  <si>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</si>
  <si>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</si>
  <si>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</si>
  <si>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</si>
  <si>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</si>
  <si>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</si>
  <si>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</si>
  <si>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</si>
  <si>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</si>
  <si>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</si>
  <si>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</si>
  <si>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</si>
  <si>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</si>
  <si>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</si>
  <si>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</si>
  <si>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</si>
  <si>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</si>
  <si>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</si>
  <si>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</si>
  <si>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</si>
  <si>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</si>
  <si>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</si>
  <si>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</si>
  <si>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</si>
  <si>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</si>
  <si>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</si>
  <si>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</si>
  <si>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</si>
  <si>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</si>
  <si>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</si>
  <si>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</si>
  <si>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</si>
  <si>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</si>
  <si>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</si>
  <si>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</si>
  <si>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</si>
  <si>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</si>
  <si>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</si>
  <si>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</si>
  <si>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</si>
  <si>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</si>
  <si>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</si>
  <si>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</si>
  <si>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</si>
  <si>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</si>
  <si>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</si>
  <si>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</si>
  <si>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</si>
  <si>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</si>
  <si>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</si>
  <si>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</si>
  <si>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</si>
  <si>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</si>
  <si>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</si>
  <si>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</si>
  <si>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</si>
  <si>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</si>
  <si>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</si>
  <si>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</si>
  <si>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</si>
  <si>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</si>
  <si>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</si>
  <si>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</si>
  <si>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</si>
  <si>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</si>
  <si>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</si>
  <si>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</si>
  <si>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</si>
  <si>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</si>
  <si>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</si>
  <si>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</si>
  <si>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</si>
  <si>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</si>
  <si>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</si>
  <si>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</si>
  <si>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</si>
  <si>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</si>
  <si>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</si>
  <si>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</si>
  <si>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</si>
  <si>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</si>
  <si>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</si>
  <si>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</si>
  <si>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</si>
  <si>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</si>
  <si>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</si>
  <si>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</si>
  <si>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</si>
  <si>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</si>
  <si>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</si>
  <si>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</si>
  <si>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</si>
  <si>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</si>
  <si>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</si>
  <si>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</si>
  <si>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</si>
  <si>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</si>
  <si>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</si>
  <si>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</si>
  <si>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</si>
  <si>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</si>
  <si>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</si>
  <si>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</si>
  <si>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</si>
  <si>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</si>
  <si>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</si>
  <si>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</si>
  <si>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</si>
  <si>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</si>
  <si>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</si>
  <si>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</si>
  <si>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</si>
  <si>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</si>
  <si>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</si>
  <si>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</si>
  <si>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</si>
  <si>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</si>
  <si>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</si>
  <si>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</si>
  <si>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</si>
  <si>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</si>
  <si>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</si>
  <si>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</si>
  <si>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</si>
  <si>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</si>
  <si>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</si>
  <si>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</si>
  <si>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</si>
  <si>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</si>
  <si>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</si>
  <si>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</si>
  <si>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</si>
  <si>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</si>
  <si>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</si>
  <si>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</si>
  <si>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</si>
  <si>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</si>
  <si>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</si>
  <si>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</si>
  <si>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</si>
  <si>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</si>
  <si>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</si>
  <si>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</si>
  <si>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</si>
  <si>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</si>
  <si>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</si>
  <si>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</si>
  <si>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</si>
  <si>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</si>
  <si>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</si>
  <si>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</si>
  <si>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</si>
  <si>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</si>
  <si>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</si>
  <si>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</si>
  <si>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</si>
  <si>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</si>
  <si>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</si>
  <si>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</si>
  <si>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</si>
  <si>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</si>
  <si>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</si>
  <si>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</si>
  <si>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</si>
  <si>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</si>
  <si>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</si>
  <si>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</si>
  <si>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</si>
  <si>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</si>
  <si>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</si>
  <si>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</si>
  <si>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</si>
  <si>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</si>
  <si>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</si>
  <si>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</si>
  <si>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</si>
  <si>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</si>
  <si>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</si>
  <si>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</si>
  <si>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</si>
  <si>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</si>
  <si>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</si>
  <si>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</si>
  <si>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</si>
  <si>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</si>
  <si>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</si>
  <si>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</si>
  <si>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</si>
  <si>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</si>
  <si>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</si>
  <si>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</si>
  <si>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</si>
  <si>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</si>
  <si>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</si>
  <si>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</si>
  <si>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</si>
  <si>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</si>
  <si>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</si>
  <si>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</si>
  <si>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</si>
  <si>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</si>
  <si>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</si>
  <si>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</si>
  <si>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</si>
  <si>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</si>
  <si>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</si>
  <si>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</si>
  <si>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</si>
  <si>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</si>
  <si>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</si>
  <si>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</si>
  <si>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</si>
  <si>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</si>
  <si>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</si>
  <si>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</si>
  <si>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</si>
  <si>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</si>
  <si>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</si>
  <si>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</si>
  <si>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</si>
  <si>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</si>
  <si>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</si>
  <si>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</si>
  <si>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</si>
  <si>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</si>
  <si>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</si>
  <si>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</si>
  <si>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</si>
  <si>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</si>
  <si>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</si>
  <si>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</si>
  <si>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</si>
  <si>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</si>
  <si>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</si>
  <si>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</si>
  <si>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</si>
  <si>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</si>
  <si>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</si>
  <si>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</si>
  <si>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</si>
  <si>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</si>
  <si>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</si>
  <si>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</si>
  <si>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</si>
  <si>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</si>
  <si>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</si>
  <si>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</si>
  <si>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</si>
  <si>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</si>
  <si>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</si>
  <si>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</si>
  <si>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</si>
  <si>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</si>
  <si>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</si>
  <si>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</si>
  <si>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</si>
  <si>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</si>
  <si>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</si>
  <si>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</si>
  <si>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</si>
  <si>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</si>
  <si>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</si>
  <si>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</si>
  <si>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</si>
  <si>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</si>
  <si>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</si>
  <si>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</si>
  <si>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</si>
  <si>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</si>
  <si>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</si>
  <si>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</si>
  <si>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</si>
  <si>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</si>
  <si>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</si>
  <si>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</si>
  <si>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</si>
  <si>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</si>
  <si>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</si>
  <si>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</si>
  <si>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</si>
  <si>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</si>
  <si>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</si>
  <si>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</si>
  <si>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</si>
  <si>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</si>
  <si>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</si>
  <si>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</si>
  <si>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</si>
  <si>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</si>
  <si>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</si>
  <si>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</si>
  <si>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</si>
  <si>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</si>
  <si>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</si>
  <si>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</si>
  <si>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</si>
  <si>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</si>
  <si>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</si>
  <si>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</si>
  <si>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</si>
  <si>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</si>
  <si>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</si>
  <si>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</si>
  <si>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</si>
  <si>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</si>
  <si>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</si>
  <si>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</si>
  <si>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</si>
  <si>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</si>
  <si>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</si>
  <si>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</si>
  <si>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</si>
  <si>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</si>
  <si>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</si>
  <si>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</si>
  <si>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</si>
  <si>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</si>
  <si>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</si>
  <si>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</si>
  <si>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</si>
  <si>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</si>
  <si>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</si>
  <si>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</si>
  <si>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</si>
  <si>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</si>
  <si>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</si>
  <si>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</si>
  <si>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</si>
  <si>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</si>
  <si>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</si>
  <si>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</si>
  <si>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</si>
  <si>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</si>
  <si>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</si>
  <si>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</si>
  <si>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</si>
  <si>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</si>
  <si>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</si>
  <si>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</si>
  <si>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</si>
  <si>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</si>
  <si>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</si>
  <si>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</si>
  <si>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</si>
  <si>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</si>
  <si>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</si>
  <si>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</si>
  <si>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</si>
  <si>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</si>
  <si>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</si>
  <si>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</si>
  <si>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</si>
  <si>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</si>
  <si>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</si>
  <si>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</si>
  <si>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</si>
  <si>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</si>
  <si>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</si>
  <si>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</si>
  <si>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</si>
  <si>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</si>
  <si>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</si>
  <si>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</si>
  <si>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</si>
  <si>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</si>
  <si>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</si>
  <si>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</si>
  <si>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</si>
  <si>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</si>
  <si>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</si>
  <si>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</si>
  <si>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</si>
  <si>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</si>
  <si>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</si>
  <si>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</si>
  <si>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</si>
  <si>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</si>
  <si>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</si>
  <si>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</si>
  <si>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</si>
  <si>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</si>
  <si>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</si>
  <si>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</si>
  <si>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</si>
  <si>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</si>
  <si>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</si>
  <si>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</si>
  <si>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</si>
  <si>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</si>
  <si>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</si>
  <si>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</si>
  <si>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</si>
  <si>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</si>
  <si>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</si>
  <si>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</si>
  <si>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</si>
  <si>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</si>
  <si>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</si>
  <si>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</si>
  <si>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</si>
  <si>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</si>
  <si>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</si>
  <si>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</si>
  <si>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</si>
  <si>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</si>
  <si>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</si>
  <si>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</si>
  <si>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</si>
  <si>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</si>
  <si>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</si>
  <si>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</si>
  <si>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</si>
  <si>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</si>
  <si>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</si>
  <si>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</si>
  <si>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</si>
  <si>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</si>
  <si>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</si>
  <si>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</si>
  <si>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</si>
  <si>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</si>
  <si>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</si>
  <si>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</si>
  <si>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</si>
  <si>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</si>
  <si>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</si>
  <si>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</si>
  <si>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</si>
  <si>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</si>
  <si>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</si>
  <si>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</si>
  <si>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</si>
  <si>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</si>
  <si>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</si>
  <si>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</si>
  <si>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</si>
  <si>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</si>
  <si>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</si>
  <si>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</si>
  <si>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</si>
  <si>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</si>
  <si>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</si>
  <si>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</si>
  <si>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</si>
  <si>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</si>
  <si>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</si>
  <si>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</si>
  <si>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</si>
  <si>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</si>
  <si>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</si>
  <si>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</si>
  <si>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</si>
  <si>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</si>
  <si>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</si>
  <si>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</si>
  <si>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</si>
  <si>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</si>
  <si>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</si>
  <si>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</si>
  <si>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</si>
  <si>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</si>
  <si>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</si>
  <si>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</si>
  <si>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</si>
  <si>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</si>
  <si>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</si>
  <si>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</si>
  <si>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</si>
  <si>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</si>
  <si>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</si>
  <si>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</si>
  <si>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</si>
  <si>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</si>
  <si>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</si>
  <si>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</si>
  <si>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</si>
  <si>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</si>
  <si>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</si>
  <si>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</si>
  <si>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</si>
  <si>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</si>
  <si>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</si>
  <si>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</si>
  <si>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</si>
  <si>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</si>
  <si>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</si>
  <si>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</si>
  <si>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</si>
  <si>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</si>
  <si>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</si>
  <si>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</si>
  <si>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</si>
  <si>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</si>
  <si>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</si>
  <si>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</si>
  <si>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</si>
  <si>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</si>
  <si>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</si>
  <si>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</si>
  <si>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</si>
  <si>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</si>
  <si>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</si>
  <si>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</si>
  <si>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</si>
  <si>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</si>
  <si>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</si>
  <si>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</si>
  <si>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</si>
  <si>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</si>
  <si>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</si>
  <si>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</si>
  <si>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</si>
  <si>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</si>
  <si>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</si>
  <si>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</si>
  <si>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</si>
  <si>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</si>
  <si>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</si>
  <si>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</si>
  <si>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</si>
  <si>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</si>
  <si>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</si>
  <si>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</si>
  <si>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</si>
  <si>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</si>
  <si>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</si>
  <si>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</si>
  <si>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</si>
  <si>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</si>
  <si>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</si>
  <si>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</si>
  <si>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</si>
  <si>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</si>
  <si>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</si>
  <si>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</si>
  <si>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</si>
  <si>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</si>
  <si>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</si>
  <si>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</si>
  <si>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</si>
  <si>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</si>
  <si>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</si>
  <si>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</si>
  <si>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</si>
  <si>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</si>
  <si>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</si>
  <si>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</si>
  <si>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</si>
  <si>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</si>
  <si>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</si>
  <si>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</si>
  <si>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</si>
  <si>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</si>
  <si>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</si>
  <si>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</si>
  <si>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</si>
  <si>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</si>
  <si>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</si>
  <si>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</si>
  <si>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</si>
  <si>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</si>
  <si>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</si>
  <si>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</si>
  <si>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</si>
  <si>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</si>
  <si>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</si>
  <si>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</si>
  <si>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</si>
  <si>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</si>
  <si>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</si>
  <si>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</si>
  <si>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</si>
  <si>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</si>
  <si>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</si>
  <si>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</si>
  <si>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</si>
  <si>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</si>
  <si>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</si>
  <si>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</si>
  <si>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</si>
  <si>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</si>
  <si>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</si>
  <si>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</si>
  <si>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</si>
  <si>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</si>
  <si>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</si>
  <si>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</si>
  <si>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</si>
  <si>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</si>
  <si>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</si>
  <si>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</si>
  <si>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</si>
  <si>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</si>
  <si>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</si>
  <si>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</si>
  <si>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</si>
  <si>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</si>
  <si>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</si>
  <si>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</si>
  <si>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</si>
  <si>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</si>
  <si>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</si>
  <si>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</si>
  <si>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</si>
  <si>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</si>
  <si>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</si>
  <si>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</si>
  <si>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</si>
  <si>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</si>
  <si>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</si>
  <si>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</si>
  <si>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</si>
  <si>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</si>
  <si>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</si>
  <si>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</si>
  <si>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</si>
  <si>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</si>
  <si>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</si>
  <si>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</si>
  <si>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</si>
  <si>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</si>
  <si>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</si>
  <si>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</si>
  <si>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</si>
  <si>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</si>
  <si>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</si>
  <si>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</si>
  <si>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</si>
  <si>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</si>
  <si>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</si>
  <si>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</si>
  <si>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</si>
  <si>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</si>
  <si>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</si>
  <si>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</si>
  <si>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</si>
  <si>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</si>
  <si>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</si>
  <si>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</si>
  <si>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</si>
  <si>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</si>
  <si>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</si>
  <si>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</si>
  <si>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</si>
  <si>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</si>
  <si>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</si>
  <si>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</si>
  <si>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</si>
  <si>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</si>
  <si>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</si>
  <si>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</si>
  <si>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</si>
  <si>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</si>
  <si>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</si>
  <si>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</si>
  <si>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</si>
  <si>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</si>
  <si>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</si>
  <si>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</si>
  <si>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</si>
  <si>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</si>
  <si>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</si>
  <si>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</si>
  <si>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</si>
  <si>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</si>
  <si>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</si>
  <si>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</si>
  <si>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</si>
  <si>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</si>
  <si>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</si>
  <si>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</si>
  <si>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</si>
  <si>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</si>
  <si>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</si>
  <si>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</si>
  <si>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</si>
  <si>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</si>
  <si>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</si>
  <si>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</si>
  <si>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</si>
  <si>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</si>
  <si>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</si>
  <si>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</si>
  <si>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</si>
  <si>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</si>
  <si>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</si>
  <si>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</si>
  <si>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</si>
  <si>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</si>
  <si>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</si>
  <si>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</si>
  <si>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</si>
  <si>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</si>
  <si>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</si>
  <si>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</si>
  <si>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</si>
  <si>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</si>
  <si>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</si>
  <si>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</si>
  <si>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</si>
  <si>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</si>
  <si>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</si>
  <si>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</si>
  <si>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</si>
  <si>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</si>
  <si>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</si>
  <si>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</si>
  <si>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</si>
  <si>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</si>
  <si>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</si>
  <si>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</si>
  <si>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</si>
  <si>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</si>
  <si>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</si>
  <si>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</si>
  <si>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</si>
  <si>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</si>
  <si>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</si>
  <si>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</si>
  <si>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</si>
  <si>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</si>
  <si>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</si>
  <si>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</si>
  <si>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</si>
  <si>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</si>
  <si>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</si>
  <si>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</si>
  <si>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</si>
  <si>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</si>
  <si>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</si>
  <si>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</si>
  <si>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</si>
  <si>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</si>
  <si>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</si>
  <si>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</si>
  <si>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</si>
  <si>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</si>
  <si>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</si>
  <si>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</si>
  <si>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</si>
  <si>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</si>
  <si>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</si>
  <si>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</si>
  <si>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</si>
  <si>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</si>
  <si>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</si>
  <si>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</si>
  <si>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</si>
  <si>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</si>
  <si>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</si>
  <si>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</si>
  <si>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</si>
  <si>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</si>
  <si>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</si>
  <si>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</si>
  <si>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</si>
  <si>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</si>
  <si>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</si>
  <si>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</si>
  <si>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</si>
  <si>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</si>
  <si>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</si>
  <si>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</si>
  <si>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</si>
  <si>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</si>
  <si>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</si>
  <si>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</si>
  <si>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</si>
  <si>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</si>
  <si>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</si>
  <si>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</si>
  <si>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</si>
  <si>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</si>
  <si>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</si>
  <si>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</si>
  <si>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</si>
  <si>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</si>
  <si>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</si>
  <si>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</si>
  <si>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</si>
  <si>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</si>
  <si>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</si>
  <si>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</si>
  <si>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</si>
  <si>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</si>
  <si>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</si>
  <si>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</si>
  <si>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</si>
  <si>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</si>
  <si>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</si>
  <si>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</si>
  <si>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</si>
  <si>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</si>
  <si>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</si>
  <si>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</si>
  <si>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</si>
  <si>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</si>
  <si>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</si>
  <si>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</si>
  <si>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</si>
  <si>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</si>
  <si>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</si>
  <si>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</si>
  <si>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</si>
  <si>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</si>
  <si>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</si>
  <si>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</si>
  <si>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</si>
  <si>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</si>
  <si>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</si>
  <si>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</si>
  <si>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</si>
  <si>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</si>
  <si>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</si>
  <si>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</si>
  <si>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</si>
  <si>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</si>
  <si>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</si>
  <si>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</si>
  <si>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</si>
  <si>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</si>
  <si>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</si>
  <si>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</si>
  <si>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</si>
  <si>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</si>
  <si>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</si>
  <si>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</si>
  <si>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</si>
  <si>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</si>
  <si>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</si>
  <si>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</si>
  <si>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</si>
  <si>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</si>
  <si>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</si>
  <si>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</si>
  <si>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</si>
  <si>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</si>
  <si>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</si>
  <si>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</si>
  <si>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</si>
  <si>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</si>
  <si>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</si>
  <si>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</si>
  <si>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</si>
  <si>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</si>
  <si>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</si>
  <si>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</si>
  <si>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</si>
  <si>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</si>
  <si>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</si>
  <si>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</si>
  <si>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</si>
  <si>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</si>
  <si>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</si>
  <si>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</si>
  <si>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</si>
  <si>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</si>
  <si>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</si>
  <si>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</si>
  <si>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</si>
  <si>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</si>
  <si>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</si>
  <si>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</si>
  <si>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</si>
  <si>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</si>
  <si>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</si>
  <si>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</si>
  <si>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</si>
  <si>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</si>
  <si>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</si>
  <si>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</si>
  <si>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</si>
  <si>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</si>
  <si>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</si>
  <si>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</si>
  <si>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</si>
  <si>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</si>
  <si>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</si>
  <si>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</si>
  <si>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</si>
  <si>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</si>
  <si>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</si>
  <si>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</si>
  <si>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</si>
  <si>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</si>
  <si>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</si>
  <si>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</si>
  <si>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</si>
  <si>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</si>
  <si>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</si>
  <si>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</si>
  <si>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</si>
  <si>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</si>
  <si>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</si>
  <si>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</si>
  <si>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</si>
  <si>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</si>
  <si>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</si>
  <si>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</si>
  <si>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</si>
  <si>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</si>
  <si>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</si>
  <si>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</si>
  <si>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</si>
  <si>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</si>
  <si>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</si>
  <si>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</si>
  <si>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</si>
  <si>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</si>
  <si>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</si>
  <si>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</si>
  <si>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</si>
  <si>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</si>
  <si>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</si>
  <si>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</si>
  <si>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</si>
  <si>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</si>
  <si>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</si>
  <si>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</si>
  <si>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</si>
  <si>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</si>
  <si>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</si>
  <si>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</si>
  <si>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</si>
  <si>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</si>
  <si>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</si>
  <si>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</si>
  <si>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</si>
  <si>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</si>
  <si>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</si>
  <si>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</si>
  <si>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</si>
  <si>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</si>
  <si>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</si>
  <si>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</si>
  <si>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</si>
  <si>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</si>
  <si>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</si>
  <si>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</si>
  <si>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</si>
  <si>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</si>
  <si>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</si>
  <si>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</si>
  <si>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</si>
  <si>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</si>
  <si>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</si>
  <si>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</si>
  <si>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</si>
  <si>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</si>
  <si>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</si>
  <si>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</si>
  <si>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</si>
  <si>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</si>
  <si>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</si>
  <si>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</si>
  <si>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</si>
  <si>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</si>
  <si>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</si>
  <si>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</si>
  <si>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</si>
  <si>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</si>
  <si>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</si>
  <si>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</si>
  <si>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</si>
  <si>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</si>
  <si>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</si>
  <si>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</si>
  <si>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</si>
  <si>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</si>
  <si>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</si>
  <si>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</si>
  <si>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</si>
  <si>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</si>
  <si>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</si>
  <si>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</si>
  <si>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</si>
  <si>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</si>
  <si>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</si>
  <si>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</si>
  <si>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</si>
  <si>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</si>
  <si>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</si>
  <si>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</si>
  <si>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</si>
  <si>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</si>
  <si>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</si>
  <si>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</si>
  <si>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</si>
  <si>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</si>
  <si>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</si>
  <si>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</si>
  <si>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</si>
  <si>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</si>
  <si>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</si>
  <si>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</si>
  <si>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</si>
  <si>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</si>
  <si>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</si>
  <si>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</si>
  <si>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</si>
  <si>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</si>
  <si>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</si>
  <si>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</si>
  <si>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</si>
  <si>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</si>
  <si>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</si>
  <si>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</si>
  <si>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</si>
  <si>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</si>
  <si>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</si>
  <si>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</si>
  <si>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</si>
  <si>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</si>
  <si>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</si>
  <si>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</si>
  <si>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</si>
  <si>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</si>
  <si>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</si>
  <si>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</si>
  <si>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</si>
  <si>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</si>
  <si>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</si>
  <si>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</si>
  <si>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</si>
  <si>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</si>
  <si>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</si>
  <si>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</si>
  <si>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</si>
  <si>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</si>
  <si>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</si>
  <si>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</si>
  <si>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</si>
  <si>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</si>
  <si>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</si>
  <si>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</si>
  <si>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</si>
  <si>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</si>
  <si>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</si>
  <si>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</si>
  <si>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</si>
  <si>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</si>
  <si>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</si>
  <si>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</si>
  <si>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</si>
  <si>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</si>
  <si>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</si>
  <si>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</si>
  <si>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</si>
  <si>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</si>
  <si>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</si>
  <si>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</si>
  <si>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</si>
  <si>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</si>
  <si>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</si>
  <si>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</si>
  <si>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</si>
  <si>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</si>
  <si>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</si>
  <si>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</si>
  <si>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</si>
  <si>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</si>
  <si>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</si>
  <si>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</si>
  <si>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</si>
  <si>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</si>
  <si>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</si>
  <si>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</si>
  <si>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</si>
  <si>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</si>
  <si>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</si>
  <si>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</si>
  <si>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</si>
  <si>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</si>
  <si>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</si>
  <si>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</si>
  <si>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</si>
  <si>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</si>
  <si>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</si>
  <si>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</si>
  <si>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</si>
  <si>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</si>
  <si>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</si>
  <si>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</si>
  <si>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</si>
  <si>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</si>
  <si>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</si>
  <si>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</si>
  <si>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</si>
  <si>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</si>
  <si>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</si>
  <si>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</si>
  <si>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</si>
  <si>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</si>
  <si>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</si>
  <si>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</si>
  <si>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</si>
  <si>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</si>
  <si>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</si>
  <si>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</si>
  <si>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</si>
  <si>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</si>
  <si>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</si>
  <si>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</si>
  <si>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</si>
  <si>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</si>
  <si>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</si>
  <si>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</si>
  <si>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</si>
  <si>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</si>
  <si>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</si>
  <si>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</si>
  <si>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</si>
  <si>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</si>
  <si>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</si>
  <si>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</si>
  <si>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</si>
  <si>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</si>
  <si>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</si>
  <si>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</si>
  <si>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</si>
  <si>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</si>
  <si>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</si>
  <si>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</si>
  <si>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</si>
  <si>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</si>
  <si>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</si>
  <si>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</si>
  <si>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</si>
  <si>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</si>
  <si>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</si>
  <si>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</si>
  <si>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</si>
  <si>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</si>
  <si>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</si>
  <si>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</si>
  <si>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</si>
  <si>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</si>
  <si>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</si>
  <si>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</si>
  <si>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</si>
  <si>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</si>
  <si>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</si>
  <si>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</si>
  <si>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</si>
  <si>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</si>
  <si>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</si>
  <si>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</si>
  <si>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</si>
  <si>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</si>
  <si>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</si>
  <si>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</si>
  <si>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</si>
  <si>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</si>
  <si>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</si>
  <si>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</si>
  <si>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</si>
  <si>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</si>
  <si>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</si>
  <si>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</si>
  <si>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</si>
  <si>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</si>
  <si>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</si>
  <si>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</si>
  <si>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</si>
  <si>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</si>
  <si>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</si>
  <si>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</si>
  <si>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</si>
  <si>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</si>
  <si>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</si>
  <si>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</si>
  <si>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</si>
  <si>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</si>
  <si>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</si>
  <si>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</si>
  <si>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</si>
  <si>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</si>
  <si>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</si>
  <si>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</si>
  <si>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</si>
  <si>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</si>
  <si>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</si>
  <si>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</si>
  <si>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</si>
  <si>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</si>
  <si>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</si>
  <si>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</si>
  <si>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</si>
  <si>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</si>
  <si>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</si>
  <si>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</si>
  <si>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</si>
  <si>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</si>
  <si>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</si>
  <si>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</si>
  <si>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</si>
  <si>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</si>
  <si>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</si>
  <si>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</si>
  <si>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</si>
  <si>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</si>
  <si>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</si>
  <si>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</si>
  <si>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</si>
  <si>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</si>
  <si>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</si>
  <si>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</si>
  <si>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</si>
  <si>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</si>
  <si>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</si>
  <si>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</si>
  <si>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</si>
  <si>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</si>
  <si>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</si>
  <si>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</si>
  <si>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</si>
  <si>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</si>
  <si>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</si>
  <si>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</si>
  <si>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</si>
  <si>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</si>
  <si>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</si>
  <si>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</si>
  <si>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</si>
  <si>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</si>
  <si>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</si>
  <si>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</si>
  <si>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</si>
  <si>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</si>
  <si>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</si>
  <si>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</si>
  <si>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</si>
  <si>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</si>
  <si>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</si>
  <si>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</si>
  <si>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</si>
  <si>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</si>
  <si>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</si>
  <si>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</si>
  <si>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</si>
  <si>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</si>
  <si>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</si>
  <si>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</si>
  <si>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</si>
  <si>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</si>
  <si>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</si>
  <si>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</si>
  <si>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</si>
  <si>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</si>
  <si>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</si>
  <si>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</si>
  <si>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</si>
  <si>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</si>
  <si>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</si>
  <si>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</si>
  <si>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</si>
  <si>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</si>
  <si>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</si>
  <si>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</si>
  <si>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</si>
  <si>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</si>
  <si>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</si>
  <si>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</si>
  <si>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</si>
  <si>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</si>
  <si>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</si>
  <si>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</si>
  <si>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</si>
  <si>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</si>
  <si>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</si>
  <si>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</si>
  <si>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</si>
  <si>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</si>
  <si>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</si>
  <si>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</si>
  <si>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</si>
  <si>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</si>
  <si>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</si>
  <si>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</si>
  <si>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</si>
  <si>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</si>
  <si>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</si>
  <si>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</si>
  <si>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</si>
  <si>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</si>
  <si>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</si>
  <si>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</si>
  <si>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</si>
  <si>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</si>
  <si>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</si>
  <si>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</si>
  <si>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</si>
  <si>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</si>
  <si>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</si>
  <si>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</si>
  <si>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</si>
  <si>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</si>
  <si>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</si>
  <si>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</si>
  <si>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</si>
  <si>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</si>
  <si>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</si>
  <si>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</si>
  <si>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</si>
  <si>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</si>
  <si>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</si>
  <si>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</si>
  <si>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</si>
  <si>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</si>
  <si>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</si>
  <si>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</si>
  <si>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</si>
  <si>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</si>
  <si>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</si>
  <si>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</si>
  <si>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</si>
  <si>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</si>
  <si>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</si>
  <si>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</si>
  <si>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</si>
  <si>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</si>
  <si>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</si>
  <si>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</si>
  <si>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</si>
  <si>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</si>
  <si>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</si>
  <si>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</si>
  <si>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</si>
  <si>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</si>
  <si>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</si>
  <si>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</si>
  <si>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</si>
  <si>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</si>
  <si>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</si>
  <si>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</si>
  <si>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</si>
  <si>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</si>
  <si>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</si>
  <si>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</si>
  <si>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</si>
  <si>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</si>
  <si>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</si>
  <si>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</si>
  <si>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</si>
  <si>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</si>
  <si>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</si>
  <si>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</si>
  <si>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</si>
  <si>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</si>
  <si>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</si>
  <si>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</si>
  <si>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</si>
  <si>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</si>
  <si>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</si>
  <si>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</si>
  <si>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</si>
  <si>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</si>
  <si>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</si>
  <si>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</si>
  <si>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</si>
  <si>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</si>
  <si>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</si>
  <si>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</si>
  <si>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</si>
  <si>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</si>
  <si>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</si>
  <si>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</si>
  <si>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</si>
  <si>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</si>
  <si>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</si>
  <si>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</si>
  <si>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</si>
  <si>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</si>
  <si>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</si>
  <si>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</si>
  <si>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</si>
  <si>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</si>
  <si>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</si>
  <si>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</si>
  <si>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</si>
  <si>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</si>
  <si>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</si>
  <si>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</si>
  <si>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</si>
  <si>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</si>
  <si>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</si>
  <si>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</si>
  <si>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</si>
  <si>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</si>
  <si>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</si>
  <si>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</si>
  <si>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</si>
  <si>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</si>
  <si>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</si>
  <si>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</si>
  <si>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</si>
  <si>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</si>
  <si>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</si>
  <si>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</si>
  <si>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</si>
  <si>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</si>
  <si>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</si>
  <si>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</si>
  <si>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</si>
  <si>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</si>
  <si>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</si>
  <si>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</si>
  <si>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</si>
  <si>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</si>
  <si>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</si>
  <si>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</si>
  <si>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</si>
  <si>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</si>
  <si>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</si>
  <si>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</si>
  <si>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</si>
  <si>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</si>
  <si>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</si>
  <si>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</si>
  <si>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</si>
  <si>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</si>
  <si>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</si>
  <si>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</si>
  <si>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</si>
  <si>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</si>
  <si>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</si>
  <si>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</si>
  <si>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</si>
  <si>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</si>
  <si>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</si>
  <si>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</si>
  <si>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</si>
  <si>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</si>
  <si>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</si>
  <si>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</si>
  <si>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</si>
  <si>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</si>
  <si>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</si>
  <si>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</si>
  <si>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</si>
  <si>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</si>
  <si>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</si>
  <si>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</si>
  <si>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</si>
  <si>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</si>
  <si>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</si>
  <si>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</si>
  <si>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</si>
  <si>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</si>
  <si>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</si>
  <si>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</si>
  <si>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</si>
  <si>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</si>
  <si>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</si>
  <si>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</si>
  <si>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</si>
  <si>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</si>
  <si>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</si>
  <si>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</si>
  <si>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</si>
  <si>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</si>
  <si>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</si>
  <si>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</si>
  <si>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</si>
  <si>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</si>
  <si>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</si>
  <si>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</si>
  <si>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</si>
  <si>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</si>
  <si>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</si>
  <si>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</si>
  <si>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</si>
  <si>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</si>
  <si>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</si>
  <si>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</si>
  <si>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</si>
  <si>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</si>
  <si>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</si>
  <si>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</si>
  <si>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</si>
  <si>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</si>
  <si>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</si>
  <si>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</si>
  <si>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</si>
  <si>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</si>
  <si>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</si>
  <si>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</si>
  <si>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</si>
  <si>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</si>
  <si>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</si>
  <si>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</si>
  <si>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</si>
  <si>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</si>
  <si>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</si>
  <si>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</si>
  <si>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</si>
  <si>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</si>
  <si>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</si>
  <si>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</si>
  <si>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</si>
  <si>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</si>
  <si>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</si>
  <si>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</si>
  <si>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</si>
  <si>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</si>
  <si>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</si>
  <si>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</si>
  <si>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</si>
  <si>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</si>
  <si>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</si>
  <si>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</si>
  <si>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</si>
  <si>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</si>
  <si>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</si>
  <si>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</si>
  <si>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</si>
  <si>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</si>
  <si>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</si>
  <si>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</si>
  <si>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</si>
  <si>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</si>
  <si>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</si>
  <si>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</si>
  <si>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</si>
  <si>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</si>
  <si>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</si>
  <si>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</si>
  <si>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</si>
  <si>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</si>
  <si>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</si>
  <si>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</si>
  <si>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</si>
  <si>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</si>
  <si>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</si>
  <si>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</si>
  <si>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</si>
  <si>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</si>
  <si>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</si>
  <si>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</si>
  <si>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</si>
  <si>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</si>
  <si>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</si>
  <si>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</si>
  <si>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</si>
  <si>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</si>
  <si>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</si>
  <si>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</si>
  <si>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</si>
  <si>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</si>
  <si>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</si>
  <si>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</si>
  <si>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</si>
  <si>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</si>
  <si>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</si>
  <si>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</si>
  <si>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</si>
  <si>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</si>
  <si>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</si>
  <si>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</si>
  <si>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</si>
  <si>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</si>
  <si>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</si>
  <si>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</si>
  <si>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</si>
  <si>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</si>
  <si>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</si>
  <si>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</si>
  <si>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</si>
  <si>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</si>
  <si>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</si>
  <si>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</si>
  <si>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</si>
  <si>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</si>
  <si>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</si>
  <si>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</si>
  <si>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</si>
  <si>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</si>
  <si>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</si>
  <si>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</si>
  <si>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</si>
  <si>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</si>
  <si>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</si>
  <si>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</si>
  <si>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</si>
  <si>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</si>
  <si>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</si>
  <si>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</si>
  <si>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</si>
  <si>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</si>
  <si>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</si>
  <si>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</si>
  <si>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</si>
  <si>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</si>
  <si>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</si>
  <si>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</si>
  <si>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</si>
  <si>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</si>
  <si>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</si>
  <si>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</si>
  <si>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</si>
  <si>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</si>
  <si>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</si>
  <si>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</si>
  <si>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</si>
  <si>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</si>
  <si>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</si>
  <si>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</si>
  <si>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</si>
  <si>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</si>
  <si>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</si>
  <si>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</si>
  <si>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</si>
  <si>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</si>
  <si>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</si>
  <si>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</si>
  <si>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</si>
  <si>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</si>
  <si>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</si>
  <si>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</si>
  <si>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</si>
  <si>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</si>
  <si>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</si>
  <si>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</si>
  <si>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</si>
  <si>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</si>
  <si>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</si>
  <si>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</si>
  <si>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</si>
  <si>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</si>
  <si>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</si>
  <si>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</si>
  <si>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</si>
  <si>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</si>
  <si>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</si>
  <si>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</si>
  <si>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</si>
  <si>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</si>
  <si>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</si>
  <si>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</si>
  <si>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</si>
  <si>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</si>
  <si>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</si>
  <si>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</si>
  <si>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</si>
  <si>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</si>
  <si>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</si>
  <si>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</si>
  <si>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</si>
  <si>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</si>
  <si>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</si>
  <si>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</si>
  <si>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</si>
  <si>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</si>
  <si>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</si>
  <si>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</si>
  <si>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</si>
  <si>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</si>
  <si>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</si>
  <si>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</si>
  <si>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</si>
  <si>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</si>
  <si>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</si>
  <si>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</si>
  <si>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</si>
  <si>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</si>
  <si>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</si>
  <si>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</si>
  <si>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</si>
  <si>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</si>
  <si>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</si>
  <si>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</si>
  <si>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</si>
  <si>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</si>
  <si>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</si>
  <si>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</si>
  <si>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</si>
  <si>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</si>
  <si>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</si>
  <si>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</si>
  <si>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</si>
  <si>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</si>
  <si>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</si>
  <si>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</si>
  <si>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</si>
  <si>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</si>
  <si>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</si>
  <si>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</si>
  <si>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</si>
  <si>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</si>
  <si>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</si>
  <si>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</si>
  <si>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</si>
  <si>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</si>
  <si>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</si>
  <si>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</si>
  <si>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</si>
  <si>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</si>
  <si>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</si>
  <si>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</si>
  <si>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</si>
  <si>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</si>
  <si>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</si>
  <si>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</si>
  <si>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</si>
  <si>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</si>
  <si>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</si>
  <si>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</si>
  <si>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</si>
  <si>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</si>
  <si>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</si>
  <si>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</si>
  <si>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</si>
  <si>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</si>
  <si>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</si>
  <si>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</si>
  <si>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</si>
  <si>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</si>
  <si>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</si>
  <si>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</si>
  <si>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</si>
  <si>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</si>
  <si>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</si>
  <si>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</si>
  <si>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</si>
  <si>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</si>
  <si>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</si>
  <si>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</si>
  <si>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</si>
  <si>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</si>
  <si>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</si>
  <si>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</si>
  <si>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</si>
  <si>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</si>
  <si>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</si>
  <si>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</si>
  <si>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</si>
  <si>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</si>
  <si>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</si>
  <si>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</si>
  <si>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</si>
  <si>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</si>
  <si>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</si>
  <si>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</si>
  <si>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</si>
  <si>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</si>
  <si>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</si>
  <si>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</si>
  <si>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</si>
  <si>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</si>
  <si>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</si>
  <si>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</si>
  <si>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</si>
  <si>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</si>
  <si>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</si>
  <si>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</si>
  <si>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</si>
  <si>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</si>
  <si>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</si>
  <si>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</si>
  <si>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</si>
  <si>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</si>
  <si>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</si>
  <si>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</si>
  <si>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</si>
  <si>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</si>
  <si>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</si>
  <si>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</si>
  <si>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</si>
  <si>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</si>
  <si>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</si>
  <si>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</si>
  <si>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</si>
  <si>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</si>
  <si>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</si>
  <si>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</si>
  <si>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</si>
  <si>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</si>
  <si>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</si>
  <si>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</si>
  <si>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</si>
  <si>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</si>
  <si>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</si>
  <si>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</si>
  <si>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</si>
  <si>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</si>
  <si>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</si>
  <si>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</si>
  <si>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</si>
  <si>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</si>
  <si>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</si>
  <si>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</si>
  <si>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</si>
  <si>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</si>
  <si>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</si>
  <si>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</si>
  <si>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</si>
  <si>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</si>
  <si>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</si>
  <si>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</si>
  <si>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</si>
  <si>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</si>
  <si>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</si>
  <si>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</si>
  <si>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</si>
  <si>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</si>
  <si>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</si>
  <si>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</si>
  <si>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</si>
  <si>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</si>
  <si>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</si>
  <si>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</si>
  <si>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</si>
  <si>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</si>
  <si>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</si>
  <si>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</si>
  <si>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</si>
  <si>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</si>
  <si>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</si>
  <si>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</si>
  <si>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</si>
  <si>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</si>
  <si>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</si>
  <si>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</si>
  <si>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</si>
  <si>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</si>
  <si>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</si>
  <si>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</si>
  <si>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</si>
  <si>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</si>
  <si>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</si>
  <si>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</si>
  <si>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</si>
  <si>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</si>
  <si>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</si>
  <si>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</si>
  <si>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</si>
  <si>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</si>
  <si>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</si>
  <si>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</si>
  <si>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</si>
  <si>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</si>
  <si>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</si>
  <si>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</si>
  <si>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</si>
  <si>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</si>
  <si>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</si>
  <si>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</si>
  <si>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</si>
  <si>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</si>
  <si>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</si>
  <si>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</si>
  <si>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</si>
  <si>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</si>
  <si>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</si>
  <si>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</si>
  <si>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</si>
  <si>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</si>
  <si>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</si>
  <si>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</si>
  <si>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</si>
  <si>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</si>
  <si>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</si>
  <si>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</si>
  <si>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</si>
  <si>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</si>
  <si>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</si>
  <si>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</si>
  <si>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</si>
  <si>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</si>
  <si>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</si>
  <si>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</si>
  <si>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</si>
  <si>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</si>
  <si>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</si>
  <si>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</si>
  <si>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</si>
  <si>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</si>
  <si>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</si>
  <si>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</si>
  <si>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</si>
  <si>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</si>
  <si>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</si>
  <si>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</si>
  <si>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</si>
  <si>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</si>
  <si>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</si>
  <si>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</si>
  <si>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</si>
  <si>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</si>
  <si>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</si>
  <si>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</si>
  <si>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</si>
  <si>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</si>
  <si>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</si>
  <si>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</si>
  <si>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</si>
  <si>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</si>
  <si>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</si>
  <si>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</si>
  <si>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</si>
  <si>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</si>
  <si>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</si>
  <si>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</si>
  <si>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</si>
  <si>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</si>
  <si>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</si>
  <si>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</si>
  <si>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</si>
  <si>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</si>
  <si>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</si>
  <si>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</si>
  <si>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</si>
  <si>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</si>
  <si>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</si>
  <si>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</si>
  <si>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</si>
  <si>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</si>
  <si>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</si>
  <si>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</si>
  <si>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</si>
  <si>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</si>
  <si>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</si>
  <si>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</si>
  <si>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</si>
  <si>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</si>
  <si>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</si>
  <si>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</si>
  <si>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</si>
  <si>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</si>
  <si>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</si>
  <si>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</si>
  <si>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</si>
  <si>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</si>
  <si>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</si>
  <si>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</si>
  <si>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</si>
  <si>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</si>
  <si>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</si>
  <si>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</si>
  <si>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</si>
  <si>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</si>
  <si>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</si>
  <si>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</si>
  <si>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</si>
  <si>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</si>
  <si>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</si>
  <si>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</si>
  <si>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</si>
  <si>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</si>
  <si>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</si>
  <si>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</si>
  <si>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</si>
  <si>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</si>
  <si>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</si>
  <si>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</si>
  <si>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</si>
  <si>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</si>
  <si>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</si>
  <si>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</si>
  <si>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</si>
  <si>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</si>
  <si>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</si>
  <si>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</si>
  <si>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</si>
  <si>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</si>
  <si>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</si>
  <si>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</si>
  <si>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</si>
  <si>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</si>
  <si>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</si>
  <si>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</si>
  <si>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</si>
  <si>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</si>
  <si>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</si>
  <si>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</si>
  <si>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</si>
  <si>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</si>
  <si>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</si>
  <si>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</si>
  <si>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</si>
  <si>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</si>
  <si>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</si>
  <si>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</si>
  <si>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</si>
  <si>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</si>
  <si>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</si>
  <si>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</si>
  <si>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</si>
  <si>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</si>
  <si>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</si>
  <si>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</si>
  <si>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</si>
  <si>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</si>
  <si>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</si>
  <si>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</si>
  <si>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</si>
  <si>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</si>
  <si>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</si>
  <si>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</si>
  <si>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</si>
  <si>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</si>
  <si>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</si>
  <si>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</si>
  <si>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</si>
  <si>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</si>
  <si>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</si>
  <si>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</si>
  <si>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</si>
  <si>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</si>
  <si>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</si>
  <si>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</si>
  <si>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</si>
  <si>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</si>
  <si>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</si>
  <si>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</si>
  <si>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</si>
  <si>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</si>
  <si>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</si>
  <si>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</si>
  <si>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</si>
  <si>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</si>
  <si>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</si>
  <si>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</si>
  <si>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</si>
  <si>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</si>
  <si>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</si>
  <si>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</si>
  <si>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</si>
  <si>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</si>
  <si>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</si>
  <si>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</si>
  <si>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</si>
  <si>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</si>
  <si>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</si>
  <si>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</si>
  <si>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</si>
  <si>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</si>
  <si>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</si>
  <si>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</si>
  <si>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</si>
  <si>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</si>
  <si>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</si>
  <si>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</si>
  <si>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</si>
  <si>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</si>
  <si>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</si>
  <si>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</si>
  <si>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</si>
  <si>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</si>
  <si>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</si>
  <si>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</si>
  <si>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</si>
  <si>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</si>
  <si>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</si>
  <si>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</si>
  <si>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</si>
  <si>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</si>
  <si>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</si>
  <si>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</si>
  <si>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</si>
  <si>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</si>
  <si>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</si>
  <si>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</si>
  <si>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</si>
  <si>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</si>
  <si>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</si>
  <si>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</si>
  <si>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</si>
  <si>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</si>
  <si>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</si>
  <si>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</si>
  <si>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</si>
  <si>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</si>
  <si>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</si>
  <si>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</si>
  <si>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</si>
  <si>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</si>
  <si>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</si>
  <si>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</si>
  <si>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</si>
  <si>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</si>
  <si>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</si>
  <si>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</si>
  <si>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</si>
  <si>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</si>
  <si>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</si>
  <si>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</si>
  <si>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</si>
  <si>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</si>
  <si>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</si>
  <si>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</si>
  <si>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</si>
  <si>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</si>
  <si>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</si>
  <si>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</si>
  <si>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</si>
  <si>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</si>
  <si>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</si>
  <si>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</si>
  <si>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</si>
  <si>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</si>
  <si>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</si>
  <si>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</si>
  <si>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</si>
  <si>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</si>
  <si>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</si>
  <si>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</si>
  <si>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</si>
  <si>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</si>
  <si>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</si>
  <si>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</si>
  <si>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</si>
  <si>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</si>
  <si>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</si>
  <si>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</si>
  <si>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</si>
  <si>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</si>
  <si>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</si>
  <si>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</si>
  <si>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</si>
  <si>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</si>
  <si>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</si>
  <si>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</si>
  <si>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</si>
  <si>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</si>
  <si>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</si>
  <si>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</si>
  <si>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</si>
  <si>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</si>
  <si>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</si>
  <si>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</si>
  <si>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</si>
  <si>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</si>
  <si>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</si>
  <si>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</si>
  <si>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</si>
  <si>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</si>
  <si>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</si>
  <si>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</si>
  <si>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</si>
  <si>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</si>
  <si>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</si>
  <si>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</si>
  <si>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</si>
  <si>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</si>
  <si>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</si>
  <si>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</si>
  <si>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</si>
  <si>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</si>
  <si>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</si>
  <si>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</si>
  <si>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</si>
  <si>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</si>
  <si>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</si>
  <si>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</si>
  <si>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</si>
  <si>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</si>
  <si>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</si>
  <si>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</si>
  <si>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</si>
  <si>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</si>
  <si>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</si>
  <si>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</si>
  <si>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</si>
  <si>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</si>
  <si>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</si>
  <si>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</si>
  <si>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</si>
  <si>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</si>
  <si>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</si>
  <si>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</si>
  <si>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</si>
  <si>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</si>
  <si>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</si>
  <si>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</si>
  <si>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</si>
  <si>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</si>
  <si>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</si>
  <si>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</si>
  <si>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</si>
  <si>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</si>
  <si>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</si>
  <si>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</si>
  <si>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</si>
  <si>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</si>
  <si>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</si>
  <si>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</si>
  <si>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</si>
  <si>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</si>
  <si>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</si>
  <si>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</si>
  <si>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</si>
  <si>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</si>
  <si>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</si>
  <si>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</si>
  <si>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</si>
  <si>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</si>
  <si>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</si>
  <si>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</si>
  <si>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</si>
  <si>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</si>
  <si>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</si>
  <si>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</si>
  <si>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</si>
  <si>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</si>
  <si>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</si>
  <si>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</si>
  <si>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</si>
  <si>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</si>
  <si>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</si>
  <si>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</si>
  <si>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</si>
  <si>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</si>
  <si>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</si>
  <si>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</si>
  <si>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</si>
  <si>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</si>
  <si>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</si>
  <si>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</si>
  <si>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</si>
  <si>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</si>
  <si>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</si>
  <si>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</si>
  <si>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</si>
  <si>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</si>
  <si>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</si>
  <si>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</si>
  <si>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</si>
  <si>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</si>
  <si>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</si>
  <si>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</si>
  <si>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</si>
  <si>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</si>
  <si>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</si>
  <si>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</si>
  <si>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</si>
  <si>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</si>
  <si>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</si>
  <si>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</si>
  <si>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</si>
  <si>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</si>
  <si>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</si>
  <si>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</si>
  <si>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</si>
  <si>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</si>
  <si>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</si>
  <si>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</si>
  <si>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</si>
  <si>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</si>
  <si>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</si>
  <si>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</si>
  <si>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</si>
  <si>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</si>
  <si>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</si>
  <si>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</si>
  <si>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</si>
  <si>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</si>
  <si>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</si>
  <si>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</si>
  <si>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</si>
  <si>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</si>
  <si>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</si>
  <si>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</si>
  <si>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</si>
  <si>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</si>
  <si>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</si>
  <si>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</si>
  <si>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</si>
  <si>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</si>
  <si>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</si>
  <si>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</si>
  <si>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</si>
  <si>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</si>
  <si>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</si>
  <si>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</si>
  <si>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</si>
  <si>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</si>
  <si>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</si>
  <si>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</si>
  <si>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</si>
  <si>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</si>
  <si>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</si>
  <si>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</si>
  <si>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</si>
  <si>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</si>
  <si>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</si>
  <si>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</si>
  <si>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</si>
  <si>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</si>
  <si>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</si>
  <si>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</si>
  <si>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</si>
  <si>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</si>
  <si>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</si>
  <si>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</si>
  <si>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</si>
  <si>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</si>
  <si>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</si>
  <si>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</si>
  <si>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</si>
  <si>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</si>
  <si>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</si>
  <si>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</si>
  <si>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</si>
  <si>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</si>
  <si>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</si>
  <si>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</si>
  <si>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</si>
  <si>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</si>
  <si>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</si>
  <si>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</si>
  <si>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</si>
  <si>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</si>
  <si>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</si>
  <si>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</si>
  <si>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</si>
  <si>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</si>
  <si>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</si>
  <si>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</si>
  <si>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</si>
  <si>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</si>
  <si>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</si>
  <si>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</si>
  <si>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</si>
  <si>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</si>
  <si>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</si>
  <si>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</si>
  <si>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</si>
  <si>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</si>
  <si>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</si>
  <si>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</si>
  <si>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</si>
  <si>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</si>
  <si>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</si>
  <si>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</si>
  <si>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</si>
  <si>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</si>
  <si>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</si>
  <si>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</si>
  <si>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</si>
  <si>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</si>
  <si>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</si>
  <si>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</si>
  <si>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</si>
  <si>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</si>
  <si>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</si>
  <si>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</si>
  <si>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</si>
  <si>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</si>
  <si>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</si>
  <si>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</si>
  <si>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</si>
  <si>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</si>
  <si>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</si>
  <si>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</si>
  <si>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</si>
  <si>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</si>
  <si>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</si>
  <si>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</si>
  <si>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</si>
  <si>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</si>
  <si>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</si>
  <si>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</si>
  <si>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</si>
  <si>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</si>
  <si>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</si>
  <si>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</si>
  <si>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</si>
  <si>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</si>
  <si>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</si>
  <si>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</si>
  <si>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</si>
  <si>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</si>
  <si>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</si>
  <si>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</si>
  <si>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</si>
  <si>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</si>
  <si>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</si>
  <si>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</si>
  <si>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</si>
  <si>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</si>
  <si>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</si>
  <si>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</si>
  <si>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</si>
  <si>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</si>
  <si>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</si>
  <si>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</si>
  <si>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</si>
  <si>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</si>
  <si>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</si>
  <si>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</si>
  <si>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</si>
  <si>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</si>
  <si>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</si>
  <si>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</si>
  <si>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</si>
  <si>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</si>
  <si>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</si>
  <si>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</si>
  <si>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</si>
  <si>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</si>
  <si>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</si>
  <si>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</si>
  <si>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</si>
  <si>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</si>
  <si>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</si>
  <si>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</si>
  <si>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</si>
  <si>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</si>
  <si>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</si>
  <si>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</si>
  <si>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</si>
  <si>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</si>
  <si>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</si>
  <si>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</si>
  <si>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</si>
  <si>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</si>
  <si>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</si>
  <si>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</si>
  <si>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</si>
  <si>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</si>
  <si>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</si>
  <si>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</si>
  <si>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</si>
  <si>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</si>
  <si>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</si>
  <si>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</si>
  <si>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</si>
  <si>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</si>
  <si>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</si>
  <si>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</si>
  <si>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</si>
  <si>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</si>
  <si>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</si>
  <si>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</si>
  <si>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</si>
  <si>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</si>
  <si>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</si>
  <si>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</si>
  <si>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</si>
  <si>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</si>
  <si>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</si>
  <si>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</si>
  <si>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</si>
  <si>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</si>
  <si>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</si>
  <si>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</si>
  <si>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</si>
  <si>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</si>
  <si>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</si>
  <si>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</si>
  <si>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</si>
  <si>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</si>
  <si>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</si>
  <si>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</si>
  <si>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</si>
  <si>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</si>
  <si>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</si>
  <si>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</si>
  <si>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</si>
  <si>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</si>
  <si>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</si>
  <si>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</si>
  <si>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</si>
  <si>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</si>
  <si>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</si>
  <si>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</si>
  <si>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</si>
  <si>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</si>
  <si>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</si>
  <si>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</si>
  <si>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</si>
  <si>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</si>
  <si>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</si>
  <si>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</si>
  <si>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</si>
  <si>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</si>
  <si>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</si>
  <si>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</si>
  <si>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</si>
  <si>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</si>
  <si>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</si>
  <si>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</si>
  <si>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</si>
  <si>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</si>
  <si>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</si>
  <si>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</si>
  <si>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</si>
  <si>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</si>
  <si>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</si>
  <si>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</si>
  <si>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</si>
  <si>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</si>
  <si>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</si>
  <si>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</si>
  <si>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</si>
  <si>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</si>
  <si>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</si>
  <si>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</si>
  <si>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</si>
  <si>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</si>
  <si>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</si>
  <si>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</si>
  <si>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</si>
  <si>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</si>
  <si>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</si>
  <si>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</si>
  <si>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</si>
  <si>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</si>
  <si>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</si>
  <si>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</si>
  <si>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</si>
  <si>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</si>
  <si>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</si>
  <si>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</si>
  <si>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</si>
  <si>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</si>
  <si>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</si>
  <si>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</si>
  <si>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</si>
  <si>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</si>
  <si>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</si>
  <si>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</si>
  <si>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</si>
  <si>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</si>
  <si>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</si>
  <si>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</si>
  <si>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</si>
  <si>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</si>
  <si>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</si>
  <si>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</si>
  <si>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</si>
  <si>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</si>
  <si>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</si>
  <si>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</si>
  <si>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</si>
  <si>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</si>
  <si>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</si>
  <si>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</si>
  <si>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</si>
  <si>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</si>
  <si>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</si>
  <si>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</si>
  <si>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</si>
  <si>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</si>
  <si>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</si>
  <si>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</si>
  <si>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</si>
  <si>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</si>
  <si>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</si>
  <si>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</si>
  <si>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</si>
  <si>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</si>
  <si>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</si>
  <si>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</si>
  <si>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</si>
  <si>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</si>
  <si>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</si>
  <si>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</si>
  <si>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</si>
  <si>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</si>
  <si>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</si>
  <si>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</si>
  <si>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</si>
  <si>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</si>
  <si>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</si>
  <si>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</si>
  <si>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</si>
  <si>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</si>
  <si>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</si>
  <si>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</si>
  <si>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</si>
  <si>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</si>
  <si>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</si>
  <si>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</si>
  <si>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</si>
  <si>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</si>
  <si>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</si>
  <si>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</si>
  <si>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</si>
  <si>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</si>
  <si>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</si>
  <si>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</si>
  <si>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</si>
  <si>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</si>
  <si>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</si>
  <si>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</si>
  <si>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</si>
  <si>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</si>
  <si>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</si>
  <si>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</si>
  <si>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</si>
  <si>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</si>
  <si>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</si>
  <si>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</si>
  <si>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</si>
  <si>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</si>
  <si>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</si>
  <si>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</si>
  <si>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</si>
  <si>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</si>
  <si>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</si>
  <si>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</si>
  <si>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</si>
  <si>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</si>
  <si>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</si>
  <si>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</si>
  <si>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</si>
  <si>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</si>
  <si>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</si>
  <si>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</si>
  <si>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</si>
  <si>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</si>
  <si>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</si>
  <si>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</si>
  <si>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</si>
  <si>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</si>
  <si>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</si>
  <si>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</si>
  <si>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</si>
  <si>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</si>
  <si>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</si>
  <si>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</si>
  <si>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</si>
  <si>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</si>
  <si>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</si>
  <si>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</si>
  <si>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</si>
  <si>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</si>
  <si>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</si>
  <si>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</si>
  <si>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</si>
  <si>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</si>
  <si>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</si>
  <si>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</si>
  <si>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</si>
  <si>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</si>
  <si>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</si>
  <si>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</si>
  <si>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</si>
  <si>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</si>
  <si>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</si>
  <si>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</si>
  <si>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</si>
  <si>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</si>
  <si>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</si>
  <si>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</si>
  <si>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</si>
  <si>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</si>
  <si>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</si>
  <si>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</si>
  <si>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</si>
  <si>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</si>
  <si>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</si>
  <si>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</si>
  <si>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</si>
  <si>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</si>
  <si>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</si>
  <si>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</si>
  <si>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</si>
  <si>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</si>
  <si>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</si>
  <si>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</si>
  <si>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</si>
  <si>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</si>
  <si>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</si>
  <si>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</si>
  <si>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</si>
  <si>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</si>
  <si>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</si>
  <si>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</si>
  <si>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</si>
  <si>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</si>
  <si>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</si>
  <si>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</si>
  <si>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</si>
  <si>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</si>
  <si>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</si>
  <si>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</si>
  <si>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</si>
  <si>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</si>
  <si>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</si>
  <si>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</si>
  <si>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</si>
  <si>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</si>
  <si>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</si>
  <si>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</si>
  <si>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</si>
  <si>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</si>
  <si>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</si>
  <si>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</si>
  <si>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</si>
  <si>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</si>
  <si>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</si>
  <si>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</si>
  <si>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</si>
  <si>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</si>
  <si>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</si>
  <si>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</si>
  <si>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</si>
  <si>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</si>
  <si>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</si>
  <si>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</si>
  <si>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</si>
  <si>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</si>
  <si>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</si>
  <si>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</si>
  <si>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</si>
  <si>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</si>
  <si>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</si>
  <si>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</si>
  <si>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</si>
  <si>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</si>
  <si>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</si>
  <si>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</si>
  <si>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</si>
  <si>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</si>
  <si>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</si>
  <si>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</si>
  <si>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</si>
  <si>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</si>
  <si>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</si>
  <si>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</si>
  <si>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</si>
  <si>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</si>
  <si>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</si>
  <si>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</si>
  <si>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</si>
  <si>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</si>
  <si>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</si>
  <si>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</si>
  <si>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</si>
  <si>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</si>
  <si>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</si>
  <si>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</si>
  <si>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</si>
  <si>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</si>
  <si>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</si>
  <si>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</si>
  <si>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</si>
  <si>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</si>
  <si>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</si>
  <si>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</si>
  <si>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</si>
  <si>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</si>
  <si>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</si>
  <si>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</si>
  <si>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</si>
  <si>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</si>
  <si>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</si>
  <si>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</si>
  <si>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</si>
  <si>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</si>
  <si>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</si>
  <si>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</si>
  <si>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</si>
  <si>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</si>
  <si>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</si>
  <si>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</si>
  <si>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</si>
  <si>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</si>
  <si>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</si>
  <si>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</si>
  <si>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</si>
  <si>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</si>
  <si>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</si>
  <si>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</si>
  <si>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</si>
  <si>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</si>
  <si>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</si>
  <si>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</si>
  <si>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</si>
  <si>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</si>
  <si>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</si>
  <si>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</si>
  <si>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</si>
  <si>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</si>
  <si>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</si>
  <si>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</si>
  <si>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</si>
  <si>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</si>
  <si>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</si>
  <si>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</si>
  <si>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</si>
  <si>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</si>
  <si>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</si>
  <si>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</si>
  <si>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</si>
  <si>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</si>
  <si>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</si>
  <si>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</si>
  <si>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</si>
  <si>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</si>
  <si>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</si>
  <si>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</si>
  <si>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</si>
  <si>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</si>
  <si>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</si>
  <si>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</si>
  <si>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</si>
  <si>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</si>
  <si>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</si>
  <si>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</si>
  <si>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</si>
  <si>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</si>
  <si>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</si>
  <si>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</si>
  <si>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</si>
  <si>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</si>
  <si>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</si>
  <si>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</si>
  <si>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</si>
  <si>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</si>
  <si>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</si>
  <si>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</si>
  <si>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</si>
  <si>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</si>
  <si>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</si>
  <si>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</si>
  <si>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</si>
  <si>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</si>
  <si>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</si>
  <si>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</si>
  <si>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</si>
  <si>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</si>
  <si>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</si>
  <si>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</si>
  <si>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</si>
  <si>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</si>
  <si>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</si>
  <si>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</si>
  <si>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</si>
  <si>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</si>
  <si>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</si>
  <si>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</si>
  <si>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</si>
  <si>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</si>
  <si>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</si>
  <si>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</si>
  <si>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</si>
  <si>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</si>
  <si>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</si>
  <si>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</si>
  <si>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</si>
  <si>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</si>
  <si>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</si>
  <si>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</si>
  <si>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</si>
  <si>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</si>
  <si>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</si>
  <si>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</si>
  <si>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</si>
  <si>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</si>
  <si>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</si>
  <si>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</si>
  <si>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</si>
  <si>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</si>
  <si>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</si>
  <si>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</si>
  <si>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</si>
  <si>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</si>
  <si>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</si>
  <si>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</si>
  <si>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</si>
  <si>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</si>
  <si>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</si>
  <si>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</si>
  <si>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</si>
  <si>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</si>
  <si>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</si>
  <si>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</si>
  <si>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</si>
  <si>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</si>
  <si>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</si>
  <si>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</si>
  <si>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</si>
  <si>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</si>
  <si>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</si>
  <si>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</si>
  <si>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</si>
  <si>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</si>
  <si>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</si>
  <si>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</si>
  <si>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</si>
  <si>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</si>
  <si>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</si>
  <si>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</si>
  <si>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</si>
  <si>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</si>
  <si>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</si>
  <si>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</si>
  <si>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</si>
  <si>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</si>
  <si>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</si>
  <si>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</si>
  <si>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</si>
  <si>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</si>
  <si>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</si>
  <si>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</si>
  <si>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</si>
  <si>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</si>
  <si>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</si>
  <si>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</si>
  <si>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</si>
  <si>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</si>
  <si>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</si>
  <si>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</si>
  <si>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</si>
  <si>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</si>
  <si>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</si>
  <si>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</si>
  <si>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</si>
  <si>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</si>
  <si>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</si>
  <si>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</si>
  <si>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</si>
  <si>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</si>
  <si>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</si>
  <si>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</si>
  <si>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</si>
  <si>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</si>
  <si>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</si>
  <si>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</si>
  <si>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</si>
  <si>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</si>
  <si>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</si>
  <si>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</si>
  <si>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</si>
  <si>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</si>
  <si>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</si>
  <si>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</si>
  <si>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</si>
  <si>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</si>
  <si>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</si>
  <si>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</si>
  <si>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</si>
  <si>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</si>
  <si>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</si>
  <si>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</si>
  <si>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</si>
  <si>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</si>
  <si>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</si>
  <si>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</si>
  <si>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</si>
  <si>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</si>
  <si>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</si>
  <si>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</si>
  <si>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</si>
  <si>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</si>
  <si>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</si>
  <si>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</si>
  <si>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</si>
  <si>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</si>
  <si>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</si>
  <si>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</si>
  <si>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</si>
  <si>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</si>
  <si>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</si>
  <si>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</si>
  <si>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</si>
  <si>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</si>
  <si>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</si>
  <si>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</si>
  <si>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</si>
  <si>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</si>
  <si>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</si>
  <si>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</si>
  <si>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</si>
  <si>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</si>
  <si>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</si>
  <si>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</si>
  <si>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</si>
  <si>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</si>
  <si>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</si>
  <si>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</si>
  <si>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</si>
  <si>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</si>
  <si>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</si>
  <si>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</si>
  <si>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</si>
  <si>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</si>
  <si>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</si>
  <si>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</si>
  <si>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</si>
  <si>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</si>
  <si>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</si>
  <si>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</si>
  <si>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</si>
  <si>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</si>
  <si>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</si>
  <si>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</si>
  <si>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</si>
  <si>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</si>
  <si>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</si>
  <si>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</si>
  <si>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</si>
  <si>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</si>
  <si>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</si>
  <si>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</si>
  <si>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</si>
  <si>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</si>
  <si>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</si>
  <si>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</si>
  <si>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</si>
  <si>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</si>
  <si>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</si>
  <si>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</si>
  <si>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</si>
  <si>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</si>
  <si>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</si>
  <si>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</si>
  <si>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</si>
  <si>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</si>
  <si>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</si>
  <si>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</si>
  <si>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</si>
  <si>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</si>
  <si>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</si>
  <si>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</si>
  <si>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</si>
  <si>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</si>
  <si>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</si>
  <si>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</si>
  <si>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</si>
  <si>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</si>
  <si>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</si>
  <si>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</si>
  <si>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</si>
  <si>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</si>
  <si>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</si>
  <si>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</si>
  <si>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</si>
  <si>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</si>
  <si>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</si>
  <si>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</si>
  <si>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</si>
  <si>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</si>
  <si>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</si>
  <si>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</si>
  <si>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</si>
  <si>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</si>
  <si>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</si>
  <si>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</si>
  <si>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</si>
  <si>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</si>
  <si>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</si>
  <si>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</si>
  <si>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</si>
  <si>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</si>
  <si>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</si>
  <si>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</si>
  <si>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</si>
  <si>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</si>
  <si>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</si>
  <si>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</si>
  <si>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</si>
  <si>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</si>
  <si>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</si>
  <si>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</si>
  <si>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</si>
  <si>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</si>
  <si>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</si>
  <si>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</si>
  <si>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</si>
  <si>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</si>
  <si>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</si>
  <si>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</si>
  <si>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</si>
  <si>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</si>
  <si>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</si>
  <si>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</si>
  <si>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</si>
  <si>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</si>
  <si>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</si>
  <si>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</si>
  <si>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</si>
  <si>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</si>
  <si>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</si>
  <si>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</si>
  <si>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</si>
  <si>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</si>
  <si>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</si>
  <si>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</si>
  <si>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</si>
  <si>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</si>
  <si>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</si>
  <si>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</si>
  <si>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</si>
  <si>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</si>
  <si>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</si>
  <si>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</si>
  <si>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</si>
  <si>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</si>
  <si>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</si>
  <si>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</si>
  <si>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</si>
  <si>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</si>
  <si>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</si>
  <si>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</si>
  <si>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</si>
  <si>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</si>
  <si>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</si>
  <si>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</si>
  <si>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</si>
  <si>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</si>
  <si>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</si>
  <si>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</si>
  <si>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</si>
  <si>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</si>
  <si>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</si>
  <si>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</si>
  <si>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</si>
  <si>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</si>
  <si>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</si>
  <si>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</si>
  <si>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</si>
  <si>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</si>
  <si>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</si>
  <si>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</si>
  <si>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</si>
  <si>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</si>
  <si>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</si>
  <si>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</si>
  <si>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</si>
  <si>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</si>
  <si>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</si>
  <si>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</si>
  <si>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</si>
  <si>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</si>
  <si>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</si>
  <si>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</si>
  <si>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</si>
  <si>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</si>
  <si>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</si>
  <si>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</si>
  <si>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</si>
  <si>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</si>
  <si>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</si>
  <si>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</si>
  <si>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</si>
  <si>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</si>
  <si>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</si>
  <si>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</si>
  <si>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</si>
  <si>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</si>
  <si>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</si>
  <si>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</si>
  <si>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</si>
  <si>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</si>
  <si>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</si>
  <si>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</si>
  <si>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</si>
  <si>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</si>
  <si>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</si>
  <si>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</si>
  <si>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</si>
  <si>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</si>
  <si>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</si>
  <si>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</si>
  <si>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</si>
  <si>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</si>
  <si>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</si>
  <si>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</si>
  <si>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</si>
  <si>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</si>
  <si>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</si>
  <si>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</si>
  <si>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</si>
  <si>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</si>
  <si>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</si>
  <si>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</si>
  <si>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</si>
  <si>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</si>
  <si>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</si>
  <si>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</si>
  <si>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</si>
  <si>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</si>
  <si>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</si>
  <si>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</si>
  <si>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</si>
  <si>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</si>
  <si>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</si>
  <si>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</si>
  <si>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</si>
  <si>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</si>
  <si>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</si>
  <si>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</si>
  <si>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</si>
  <si>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</si>
  <si>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</si>
  <si>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</si>
  <si>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</si>
  <si>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</si>
  <si>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</si>
  <si>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</si>
  <si>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</si>
  <si>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</si>
  <si>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</si>
  <si>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</si>
  <si>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</si>
  <si>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</si>
  <si>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</si>
  <si>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</si>
  <si>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</si>
  <si>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</si>
  <si>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</si>
  <si>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</si>
  <si>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</si>
  <si>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</si>
  <si>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</si>
  <si>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</si>
  <si>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</si>
  <si>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</si>
  <si>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</si>
  <si>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</si>
  <si>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</si>
  <si>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</si>
  <si>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</si>
  <si>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</si>
  <si>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</si>
  <si>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</si>
  <si>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</si>
  <si>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</si>
  <si>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</si>
  <si>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</si>
  <si>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</si>
  <si>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</si>
  <si>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</si>
  <si>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</si>
  <si>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</si>
  <si>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</si>
  <si>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</si>
  <si>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</si>
  <si>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</si>
  <si>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</si>
  <si>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</si>
  <si>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</si>
  <si>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</si>
  <si>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</si>
  <si>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</si>
  <si>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</si>
  <si>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</si>
  <si>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</si>
  <si>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</si>
  <si>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</si>
  <si>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</si>
  <si>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</si>
  <si>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</si>
  <si>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</si>
  <si>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</si>
  <si>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</si>
  <si>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</si>
  <si>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</si>
  <si>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</si>
  <si>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</si>
  <si>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</si>
  <si>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</si>
  <si>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</si>
  <si>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</si>
  <si>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</si>
  <si>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</si>
  <si>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</si>
  <si>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</si>
  <si>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</si>
  <si>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</si>
  <si>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</si>
  <si>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</si>
  <si>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</si>
  <si>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</si>
  <si>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</si>
  <si>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</si>
  <si>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</si>
  <si>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</si>
  <si>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</si>
  <si>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</si>
  <si>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</si>
  <si>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</si>
  <si>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</si>
  <si>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</si>
  <si>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</si>
  <si>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</si>
  <si>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</si>
  <si>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</si>
  <si>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</si>
  <si>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</si>
  <si>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</si>
  <si>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</si>
  <si>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</si>
  <si>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</si>
  <si>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</si>
  <si>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</si>
  <si>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</si>
  <si>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</si>
  <si>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</si>
  <si>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</si>
  <si>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</si>
  <si>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</si>
  <si>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</si>
  <si>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</si>
  <si>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</si>
  <si>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</si>
  <si>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</si>
  <si>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</si>
  <si>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</si>
  <si>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</si>
  <si>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</si>
  <si>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</si>
  <si>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</si>
  <si>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</si>
  <si>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</si>
  <si>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</si>
  <si>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</si>
  <si>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</si>
  <si>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</si>
  <si>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</si>
  <si>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</si>
  <si>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</si>
  <si>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</si>
  <si>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</si>
  <si>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</si>
  <si>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</si>
  <si>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</si>
  <si>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</si>
  <si>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</si>
  <si>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</si>
  <si>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</si>
  <si>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</si>
  <si>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</si>
  <si>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</si>
  <si>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</si>
  <si>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</si>
  <si>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</si>
  <si>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</si>
  <si>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</si>
  <si>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</si>
  <si>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</si>
  <si>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</si>
  <si>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</si>
  <si>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</si>
  <si>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</si>
  <si>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</si>
  <si>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</si>
  <si>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</si>
  <si>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</si>
  <si>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</si>
  <si>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</si>
  <si>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</si>
  <si>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</si>
  <si>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</si>
  <si>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</si>
  <si>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</si>
  <si>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</si>
  <si>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</si>
  <si>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</si>
  <si>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</si>
  <si>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</si>
  <si>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</si>
  <si>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</si>
  <si>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</si>
  <si>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</si>
  <si>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</si>
  <si>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</si>
  <si>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</si>
  <si>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</si>
  <si>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</si>
  <si>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</si>
  <si>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</si>
  <si>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</si>
  <si>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</si>
  <si>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</si>
  <si>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</si>
  <si>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</si>
  <si>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</si>
  <si>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</si>
  <si>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</si>
  <si>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</si>
  <si>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</si>
  <si>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</si>
  <si>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</si>
  <si>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</si>
  <si>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</si>
  <si>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</si>
  <si>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</si>
  <si>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</si>
  <si>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</si>
  <si>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</si>
  <si>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</si>
  <si>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</si>
  <si>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</si>
  <si>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</si>
  <si>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</si>
  <si>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</si>
  <si>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</si>
  <si>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</si>
  <si>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</si>
  <si>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</si>
  <si>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</si>
  <si>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</si>
  <si>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</si>
  <si>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</si>
  <si>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</si>
  <si>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</si>
  <si>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</si>
  <si>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</si>
  <si>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</si>
  <si>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</si>
  <si>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</si>
  <si>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</si>
  <si>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</si>
  <si>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</si>
  <si>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</si>
  <si>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</si>
  <si>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</si>
  <si>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</si>
  <si>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</si>
  <si>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</si>
  <si>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</si>
  <si>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</si>
  <si>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</si>
  <si>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</si>
  <si>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</si>
  <si>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</si>
  <si>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</si>
  <si>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</si>
  <si>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</si>
  <si>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</si>
  <si>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</si>
  <si>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</si>
  <si>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</si>
  <si>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</si>
  <si>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</si>
  <si>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</si>
  <si>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</si>
  <si>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</si>
  <si>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</si>
  <si>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</si>
  <si>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</si>
  <si>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</si>
  <si>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</si>
  <si>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</si>
  <si>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</si>
  <si>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</si>
  <si>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</si>
  <si>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</si>
  <si>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</si>
  <si>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</si>
  <si>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</si>
  <si>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</si>
  <si>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</si>
  <si>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</si>
  <si>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</si>
  <si>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</si>
  <si>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</si>
  <si>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</si>
  <si>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</si>
  <si>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</si>
  <si>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</si>
  <si>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</si>
  <si>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</si>
  <si>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</si>
  <si>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</si>
  <si>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</si>
  <si>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</si>
  <si>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</si>
  <si>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</si>
  <si>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</si>
  <si>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</si>
  <si>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</si>
  <si>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</si>
  <si>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</si>
  <si>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</si>
  <si>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</si>
  <si>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</si>
  <si>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</si>
  <si>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</si>
  <si>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</si>
  <si>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</si>
  <si>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</si>
  <si>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</si>
  <si>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</si>
  <si>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</si>
  <si>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</si>
  <si>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</si>
  <si>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</si>
  <si>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</si>
  <si>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</si>
  <si>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</si>
  <si>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</si>
  <si>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</si>
  <si>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</si>
  <si>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</si>
  <si>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</si>
  <si>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</si>
  <si>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</si>
  <si>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</si>
  <si>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</si>
  <si>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</si>
  <si>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</si>
  <si>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</si>
  <si>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</si>
  <si>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</si>
  <si>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</si>
  <si>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</si>
  <si>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</si>
  <si>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</si>
  <si>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</si>
  <si>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</si>
  <si>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</si>
  <si>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</si>
  <si>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</si>
  <si>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</si>
  <si>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</si>
  <si>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</si>
  <si>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</si>
  <si>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</si>
  <si>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</si>
  <si>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</si>
  <si>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</si>
  <si>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</si>
  <si>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</si>
  <si>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</si>
  <si>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</si>
  <si>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</si>
  <si>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</si>
  <si>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</si>
  <si>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</si>
  <si>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</si>
  <si>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</si>
  <si>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</si>
  <si>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</si>
  <si>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</si>
  <si>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</si>
  <si>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</si>
  <si>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</si>
  <si>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</si>
  <si>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</si>
  <si>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</si>
  <si>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</si>
  <si>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</si>
  <si>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</si>
  <si>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</si>
  <si>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</si>
  <si>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</si>
  <si>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</si>
  <si>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</si>
  <si>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</si>
  <si>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</si>
  <si>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</si>
  <si>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</si>
  <si>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</si>
  <si>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</si>
  <si>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</si>
  <si>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</si>
  <si>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</si>
  <si>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</si>
  <si>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</si>
  <si>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</si>
  <si>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</si>
  <si>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</si>
  <si>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</si>
  <si>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</si>
  <si>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</si>
  <si>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</si>
  <si>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</si>
  <si>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</si>
  <si>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</si>
  <si>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</si>
  <si>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</si>
  <si>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</si>
  <si>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</si>
  <si>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</si>
  <si>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</si>
  <si>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</si>
  <si>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</si>
  <si>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</si>
  <si>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</si>
  <si>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</si>
  <si>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</si>
  <si>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</si>
  <si>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</si>
  <si>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</si>
  <si>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</si>
  <si>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</si>
  <si>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</si>
  <si>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</si>
  <si>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</si>
  <si>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</si>
  <si>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</si>
  <si>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</si>
  <si>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</si>
  <si>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</si>
  <si>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</si>
  <si>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</si>
  <si>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</si>
  <si>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</si>
  <si>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</si>
  <si>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</si>
  <si>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</si>
  <si>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</si>
  <si>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</si>
  <si>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</si>
  <si>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</si>
  <si>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</si>
  <si>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</si>
  <si>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</si>
  <si>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</si>
  <si>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</si>
  <si>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</si>
  <si>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</si>
  <si>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</si>
  <si>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</si>
  <si>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</si>
  <si>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</si>
  <si>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</si>
  <si>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</si>
  <si>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</si>
  <si>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</si>
  <si>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</si>
  <si>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</si>
  <si>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</si>
  <si>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</si>
  <si>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</si>
  <si>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</si>
  <si>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</si>
  <si>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</si>
  <si>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</si>
  <si>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</si>
  <si>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</si>
  <si>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</si>
  <si>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</si>
  <si>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</si>
  <si>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</si>
  <si>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</si>
  <si>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</si>
  <si>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</si>
  <si>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</si>
  <si>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</si>
  <si>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</si>
  <si>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</si>
  <si>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</si>
  <si>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</si>
  <si>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</si>
  <si>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</si>
  <si>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</si>
  <si>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</si>
  <si>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</si>
  <si>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</si>
  <si>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</si>
  <si>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</si>
  <si>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</si>
  <si>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</si>
  <si>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</si>
  <si>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</si>
  <si>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</si>
  <si>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</si>
  <si>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</si>
  <si>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</si>
  <si>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</si>
  <si>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</si>
  <si>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</si>
  <si>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</si>
  <si>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</si>
  <si>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</si>
  <si>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</si>
  <si>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</si>
  <si>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</si>
  <si>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</si>
  <si>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</si>
  <si>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</si>
  <si>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</si>
  <si>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</si>
  <si>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</si>
  <si>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</si>
  <si>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</si>
  <si>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</si>
  <si>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</si>
  <si>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</si>
  <si>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</si>
  <si>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</si>
  <si>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</si>
  <si>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</si>
  <si>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</si>
  <si>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</si>
  <si>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</si>
  <si>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</si>
  <si>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</si>
  <si>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</si>
  <si>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</si>
  <si>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</si>
  <si>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</si>
  <si>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</si>
  <si>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</si>
  <si>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</si>
  <si>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</si>
  <si>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</si>
  <si>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</si>
  <si>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</si>
  <si>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</si>
  <si>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</si>
  <si>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</si>
  <si>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</si>
  <si>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</si>
  <si>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</si>
  <si>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</si>
  <si>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</si>
  <si>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</si>
  <si>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</si>
  <si>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</si>
  <si>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</si>
  <si>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</si>
  <si>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</si>
  <si>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</si>
  <si>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</si>
  <si>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</si>
  <si>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</si>
  <si>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</si>
  <si>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</si>
  <si>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</si>
  <si>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</si>
  <si>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</si>
  <si>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</si>
  <si>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</si>
  <si>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</si>
  <si>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</si>
  <si>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</si>
  <si>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</si>
  <si>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</si>
  <si>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</si>
  <si>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</si>
  <si>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</si>
  <si>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</si>
  <si>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</si>
  <si>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</si>
  <si>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</si>
  <si>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</si>
  <si>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</si>
  <si>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</si>
  <si>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</si>
  <si>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</si>
  <si>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</si>
  <si>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</si>
  <si>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</si>
  <si>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</si>
  <si>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</si>
  <si>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</si>
  <si>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</si>
  <si>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</si>
  <si>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</si>
  <si>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</si>
  <si>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</si>
  <si>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</si>
  <si>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</si>
  <si>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</si>
  <si>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</si>
  <si>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</si>
  <si>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</si>
  <si>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</si>
  <si>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</si>
  <si>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</si>
  <si>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</si>
  <si>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</si>
  <si>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</si>
  <si>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</si>
  <si>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</si>
  <si>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</si>
  <si>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</si>
  <si>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</si>
  <si>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</si>
  <si>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</si>
  <si>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</si>
  <si>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</si>
  <si>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</si>
  <si>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</si>
  <si>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</si>
  <si>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</si>
  <si>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</si>
  <si>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</si>
  <si>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</si>
  <si>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</si>
  <si>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</si>
  <si>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</si>
  <si>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</si>
  <si>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</si>
  <si>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</si>
  <si>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</si>
  <si>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</si>
  <si>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</si>
  <si>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</si>
  <si>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</si>
  <si>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</si>
  <si>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</si>
  <si>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</si>
  <si>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</si>
  <si>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</si>
  <si>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</si>
  <si>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</si>
  <si>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</si>
  <si>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</si>
  <si>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</si>
  <si>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</si>
  <si>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</si>
  <si>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</si>
  <si>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</si>
  <si>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</si>
  <si>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</si>
  <si>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</si>
  <si>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</si>
  <si>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</si>
  <si>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</si>
  <si>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</si>
  <si>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</si>
  <si>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</si>
  <si>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</si>
  <si>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</si>
  <si>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</si>
  <si>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</si>
  <si>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</si>
  <si>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</si>
  <si>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</si>
  <si>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</si>
  <si>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</si>
  <si>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</si>
  <si>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</si>
  <si>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</si>
  <si>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</si>
  <si>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</si>
  <si>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</si>
  <si>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</si>
  <si>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</si>
  <si>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</si>
  <si>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</si>
  <si>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</si>
  <si>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</si>
  <si>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</si>
  <si>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</si>
  <si>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</si>
  <si>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</si>
  <si>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</si>
  <si>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</si>
  <si>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</si>
  <si>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</si>
  <si>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</si>
  <si>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</si>
  <si>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</si>
  <si>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</si>
  <si>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</si>
  <si>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</si>
  <si>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</si>
  <si>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</si>
  <si>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</si>
  <si>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</si>
  <si>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</si>
  <si>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</si>
  <si>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</si>
  <si>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</si>
  <si>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</si>
  <si>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</si>
  <si>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</si>
  <si>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</si>
  <si>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</si>
  <si>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</si>
  <si>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</si>
  <si>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</si>
  <si>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</si>
  <si>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</si>
  <si>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</si>
  <si>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</si>
  <si>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</si>
  <si>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</si>
  <si>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</si>
  <si>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</si>
  <si>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</si>
  <si>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</si>
  <si>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</si>
  <si>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</si>
  <si>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</si>
  <si>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</si>
  <si>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</si>
  <si>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</si>
  <si>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</si>
  <si>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</si>
  <si>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</si>
  <si>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</si>
  <si>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</si>
  <si>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</si>
  <si>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</si>
  <si>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</si>
  <si>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</si>
  <si>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</si>
  <si>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</si>
  <si>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</si>
  <si>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</si>
  <si>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</si>
  <si>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</si>
  <si>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</si>
  <si>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</si>
  <si>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</si>
  <si>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</si>
  <si>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</si>
  <si>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</si>
  <si>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</si>
  <si>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</si>
  <si>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</si>
  <si>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</si>
  <si>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</si>
  <si>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</si>
  <si>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</si>
  <si>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</si>
  <si>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</si>
  <si>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</si>
  <si>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</si>
  <si>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</si>
  <si>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</si>
  <si>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</si>
  <si>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</si>
  <si>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</si>
  <si>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</si>
  <si>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</si>
  <si>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</si>
  <si>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</si>
  <si>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</si>
  <si>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</si>
  <si>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</si>
  <si>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</si>
  <si>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</si>
  <si>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</si>
  <si>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</si>
  <si>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</si>
  <si>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</si>
  <si>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</si>
  <si>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</si>
  <si>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</si>
  <si>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</si>
  <si>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</si>
  <si>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</si>
  <si>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</si>
  <si>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</si>
  <si>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</si>
  <si>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</si>
  <si>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</si>
  <si>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</si>
  <si>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</si>
  <si>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</si>
  <si>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</si>
  <si>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</si>
  <si>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</si>
  <si>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</si>
  <si>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</si>
  <si>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</si>
  <si>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</si>
  <si>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</si>
  <si>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</si>
  <si>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</si>
  <si>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</si>
  <si>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</si>
  <si>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</si>
  <si>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</si>
  <si>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</si>
  <si>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</si>
  <si>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</si>
  <si>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</si>
  <si>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</si>
  <si>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</si>
  <si>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</si>
  <si>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</si>
  <si>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</si>
  <si>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</si>
  <si>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</si>
  <si>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</si>
  <si>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</si>
  <si>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</si>
  <si>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</si>
  <si>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</si>
  <si>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</si>
  <si>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</si>
  <si>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</si>
  <si>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</si>
  <si>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</si>
  <si>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</si>
  <si>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</si>
  <si>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</si>
  <si>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</si>
  <si>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</si>
  <si>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</si>
  <si>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</si>
  <si>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</si>
  <si>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</si>
  <si>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</si>
  <si>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</si>
  <si>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</si>
  <si>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</si>
  <si>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</si>
  <si>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</si>
  <si>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</si>
  <si>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</si>
  <si>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</si>
  <si>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</si>
  <si>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</si>
  <si>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</si>
  <si>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</si>
  <si>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</si>
  <si>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</si>
  <si>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</si>
  <si>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</si>
  <si>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</si>
  <si>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</si>
  <si>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</si>
  <si>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</si>
  <si>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</si>
  <si>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</si>
  <si>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</si>
  <si>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</si>
  <si>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</si>
  <si>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</si>
  <si>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</si>
  <si>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</si>
  <si>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</si>
  <si>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</si>
  <si>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</si>
  <si>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</si>
  <si>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</si>
  <si>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</si>
  <si>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</si>
  <si>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</si>
  <si>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</si>
  <si>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</si>
  <si>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</si>
  <si>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</si>
  <si>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</si>
  <si>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</si>
  <si>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</si>
  <si>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</si>
  <si>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</si>
  <si>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</si>
  <si>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</si>
  <si>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</si>
  <si>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</si>
  <si>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</si>
  <si>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</si>
  <si>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</si>
  <si>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</si>
  <si>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</si>
  <si>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</si>
  <si>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</si>
  <si>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</si>
  <si>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</si>
  <si>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</si>
  <si>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</si>
  <si>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</si>
  <si>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</si>
  <si>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</si>
  <si>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</si>
  <si>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</si>
  <si>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</si>
  <si>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</si>
  <si>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</si>
  <si>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</si>
  <si>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</si>
  <si>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</si>
  <si>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</si>
  <si>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</si>
  <si>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</si>
  <si>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</si>
  <si>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</si>
  <si>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</si>
  <si>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</si>
  <si>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</si>
  <si>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</si>
  <si>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</si>
  <si>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</si>
  <si>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</si>
  <si>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</si>
  <si>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</si>
  <si>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</si>
  <si>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</si>
  <si>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</si>
  <si>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</si>
  <si>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</si>
  <si>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</si>
  <si>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</si>
  <si>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</si>
  <si>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</si>
  <si>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</si>
  <si>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</si>
  <si>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</si>
  <si>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</si>
  <si>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</si>
  <si>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</si>
  <si>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</si>
  <si>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</si>
  <si>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</si>
  <si>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</si>
  <si>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</si>
  <si>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</si>
  <si>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</si>
  <si>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</si>
  <si>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</si>
  <si>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</si>
  <si>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</si>
  <si>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</si>
  <si>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</si>
  <si>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</si>
  <si>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</si>
  <si>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</si>
  <si>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</si>
  <si>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</si>
  <si>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</si>
  <si>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</si>
  <si>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</si>
  <si>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</si>
  <si>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</si>
  <si>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</si>
  <si>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</si>
  <si>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</si>
  <si>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</si>
  <si>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</si>
  <si>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</si>
  <si>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</si>
  <si>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</si>
  <si>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</si>
  <si>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</si>
  <si>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</si>
  <si>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</si>
  <si>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</si>
  <si>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</si>
  <si>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</si>
  <si>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</si>
  <si>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</si>
  <si>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</si>
  <si>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</si>
  <si>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</si>
  <si>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</si>
  <si>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</si>
  <si>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</si>
  <si>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</si>
  <si>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</si>
  <si>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</si>
  <si>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</si>
  <si>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</si>
  <si>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</si>
  <si>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</si>
  <si>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</si>
  <si>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</si>
  <si>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</si>
  <si>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</si>
  <si>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</si>
  <si>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</si>
  <si>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</si>
  <si>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</si>
  <si>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</si>
  <si>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</si>
  <si>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</si>
  <si>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</si>
  <si>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</si>
  <si>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</si>
  <si>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</si>
  <si>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</si>
  <si>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</si>
  <si>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</si>
  <si>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</si>
  <si>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</si>
  <si>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</si>
  <si>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</si>
  <si>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</si>
  <si>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</si>
  <si>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</si>
  <si>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</si>
  <si>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</si>
  <si>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</si>
  <si>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</si>
  <si>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</si>
  <si>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</si>
  <si>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</si>
  <si>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</si>
  <si>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</si>
  <si>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</si>
  <si>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</si>
  <si>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</si>
  <si>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</si>
  <si>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</si>
  <si>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</si>
  <si>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</si>
  <si>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</si>
  <si>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</si>
  <si>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</si>
  <si>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</si>
  <si>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</si>
  <si>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</si>
  <si>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</si>
  <si>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</si>
  <si>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</si>
  <si>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</si>
  <si>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</si>
  <si>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</si>
  <si>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</si>
  <si>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</si>
  <si>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</si>
  <si>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</si>
  <si>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</si>
  <si>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</si>
  <si>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</si>
  <si>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</si>
  <si>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</si>
  <si>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</si>
  <si>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</si>
  <si>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</si>
  <si>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</si>
  <si>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</si>
  <si>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</si>
  <si>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</si>
  <si>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</si>
  <si>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</si>
  <si>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</si>
  <si>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</si>
  <si>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</si>
  <si>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</si>
  <si>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</si>
  <si>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</si>
  <si>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</si>
  <si>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</si>
  <si>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</si>
  <si>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</si>
  <si>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</si>
  <si>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</si>
  <si>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</si>
  <si>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</si>
  <si>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</si>
  <si>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</si>
  <si>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</si>
  <si>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</si>
  <si>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</si>
  <si>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</si>
  <si>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</si>
  <si>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</si>
  <si>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</si>
  <si>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</si>
  <si>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</si>
  <si>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</si>
  <si>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</si>
  <si>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</si>
  <si>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</si>
  <si>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</si>
  <si>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</si>
  <si>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</si>
  <si>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</si>
  <si>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</si>
  <si>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</si>
  <si>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</si>
  <si>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</si>
  <si>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</si>
  <si>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</si>
  <si>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</si>
  <si>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</si>
  <si>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</si>
  <si>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</si>
  <si>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</si>
  <si>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</si>
  <si>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</si>
  <si>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</si>
  <si>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</si>
  <si>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</si>
  <si>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</si>
  <si>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</si>
  <si>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</si>
  <si>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</si>
  <si>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</si>
  <si>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</si>
  <si>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</si>
  <si>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</si>
  <si>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</si>
  <si>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</si>
  <si>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</si>
  <si>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</si>
  <si>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</si>
  <si>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</si>
  <si>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</si>
  <si>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</si>
  <si>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</si>
  <si>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</si>
  <si>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</si>
  <si>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</si>
  <si>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</si>
  <si>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</si>
  <si>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</si>
  <si>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</si>
  <si>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</si>
  <si>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</si>
  <si>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</si>
  <si>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</si>
  <si>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</si>
  <si>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</si>
  <si>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</si>
  <si>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</si>
  <si>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</si>
  <si>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</si>
  <si>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</si>
  <si>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</si>
  <si>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</si>
  <si>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</si>
  <si>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</si>
  <si>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</si>
  <si>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</si>
  <si>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</si>
  <si>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</si>
  <si>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</si>
  <si>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</si>
  <si>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</si>
  <si>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</si>
  <si>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</si>
  <si>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</si>
  <si>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</si>
  <si>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</si>
  <si>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</si>
  <si>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</si>
  <si>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</si>
  <si>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</si>
  <si>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</si>
  <si>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</si>
  <si>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</si>
  <si>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</si>
  <si>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</si>
  <si>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</si>
  <si>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</si>
  <si>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</si>
  <si>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</si>
  <si>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</si>
  <si>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</si>
  <si>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</si>
  <si>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</si>
  <si>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</si>
  <si>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</si>
  <si>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</si>
  <si>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</si>
  <si>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</si>
  <si>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</si>
  <si>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</si>
  <si>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</si>
  <si>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</si>
  <si>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</si>
  <si>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</si>
  <si>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</si>
  <si>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</si>
  <si>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</si>
  <si>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</si>
  <si>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</si>
  <si>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</si>
  <si>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</si>
  <si>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</si>
  <si>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</si>
  <si>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</si>
  <si>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</si>
  <si>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</si>
  <si>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</si>
  <si>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</si>
  <si>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</si>
  <si>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</si>
  <si>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</si>
  <si>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</si>
  <si>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</si>
  <si>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</si>
  <si>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</si>
  <si>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</si>
  <si>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</si>
  <si>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</si>
  <si>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</si>
  <si>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</si>
  <si>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</si>
  <si>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</si>
  <si>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</si>
  <si>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</si>
  <si>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</si>
  <si>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</si>
  <si>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</si>
  <si>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</si>
  <si>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</si>
  <si>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</si>
  <si>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</si>
  <si>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</si>
  <si>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</si>
  <si>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</si>
  <si>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</si>
  <si>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</si>
  <si>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</si>
  <si>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</si>
  <si>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</si>
  <si>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</si>
  <si>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</si>
  <si>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</si>
  <si>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</si>
  <si>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</si>
  <si>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</si>
  <si>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</si>
  <si>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</si>
  <si>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</si>
  <si>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</si>
  <si>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</si>
  <si>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</si>
  <si>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</si>
  <si>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</si>
  <si>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</si>
  <si>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</si>
  <si>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</si>
  <si>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</si>
  <si>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</si>
  <si>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</si>
  <si>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</si>
  <si>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</si>
  <si>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</si>
  <si>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</si>
  <si>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</si>
  <si>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</si>
  <si>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</si>
  <si>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</si>
  <si>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</si>
  <si>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</si>
  <si>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</si>
  <si>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</si>
  <si>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</si>
  <si>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</si>
  <si>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</si>
  <si>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</si>
  <si>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</si>
  <si>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</si>
  <si>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</si>
  <si>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</si>
  <si>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</si>
  <si>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</si>
  <si>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</si>
  <si>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</si>
  <si>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</si>
  <si>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</si>
  <si>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</si>
  <si>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</si>
  <si>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</si>
  <si>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</si>
  <si>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</si>
  <si>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</si>
  <si>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</si>
  <si>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</si>
  <si>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</si>
  <si>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</si>
  <si>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</si>
  <si>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</si>
  <si>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</si>
  <si>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</si>
  <si>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</si>
  <si>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</si>
  <si>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</si>
  <si>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</si>
  <si>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</si>
  <si>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</si>
  <si>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</si>
  <si>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</si>
  <si>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</si>
  <si>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</si>
  <si>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</si>
  <si>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</si>
  <si>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</si>
  <si>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</si>
  <si>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</si>
  <si>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</si>
  <si>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</si>
  <si>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</si>
  <si>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</si>
  <si>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</si>
  <si>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</si>
  <si>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</si>
  <si>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</si>
  <si>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</si>
  <si>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</si>
  <si>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</si>
  <si>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</si>
  <si>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</si>
  <si>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</si>
  <si>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</si>
  <si>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</si>
  <si>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</si>
  <si>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</si>
  <si>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</si>
  <si>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</si>
  <si>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</si>
  <si>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</si>
  <si>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</si>
  <si>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</si>
  <si>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</si>
  <si>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</si>
  <si>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</si>
  <si>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</si>
  <si>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</si>
  <si>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</si>
  <si>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</si>
  <si>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</si>
  <si>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</si>
  <si>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</si>
  <si>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</si>
  <si>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</si>
  <si>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</si>
  <si>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</si>
  <si>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</si>
  <si>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</si>
  <si>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</si>
  <si>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</si>
  <si>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</si>
  <si>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</si>
  <si>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</si>
  <si>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</si>
  <si>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</si>
  <si>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</si>
  <si>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</si>
  <si>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</si>
  <si>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</si>
  <si>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</si>
  <si>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</si>
  <si>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</si>
  <si>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</si>
  <si>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</si>
  <si>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</si>
  <si>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</si>
  <si>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</si>
  <si>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</si>
  <si>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</si>
  <si>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</si>
  <si>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</si>
  <si>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</si>
  <si>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</si>
  <si>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</si>
  <si>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</si>
  <si>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</si>
  <si>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</si>
  <si>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</si>
  <si>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</si>
  <si>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</si>
  <si>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</si>
  <si>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</si>
  <si>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</si>
  <si>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</si>
  <si>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</si>
  <si>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</si>
  <si>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</si>
  <si>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</si>
  <si>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</si>
  <si>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</si>
  <si>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</si>
  <si>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</si>
  <si>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</si>
  <si>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</si>
  <si>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</si>
  <si>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</si>
  <si>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</si>
  <si>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</si>
  <si>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</si>
  <si>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</si>
  <si>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</si>
  <si>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</si>
  <si>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</si>
  <si>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</si>
  <si>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</si>
  <si>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</si>
  <si>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</si>
  <si>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</si>
  <si>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</si>
  <si>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</si>
  <si>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</si>
  <si>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</si>
  <si>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</si>
  <si>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</si>
  <si>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</si>
  <si>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</si>
  <si>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</si>
  <si>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</si>
  <si>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</si>
  <si>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</si>
  <si>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</si>
  <si>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</si>
  <si>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</si>
  <si>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</si>
  <si>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</si>
  <si>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</si>
  <si>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</si>
  <si>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</si>
  <si>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</si>
  <si>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</si>
  <si>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</si>
  <si>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</si>
  <si>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</si>
  <si>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</si>
  <si>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</si>
  <si>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</si>
  <si>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</si>
  <si>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</si>
  <si>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</si>
  <si>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</si>
  <si>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</si>
  <si>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</si>
  <si>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</si>
  <si>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</si>
  <si>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</si>
  <si>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</si>
  <si>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</si>
  <si>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</si>
  <si>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</si>
  <si>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</si>
  <si>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</si>
  <si>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</si>
  <si>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</si>
  <si>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</si>
  <si>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</si>
  <si>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</si>
  <si>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</si>
  <si>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</si>
  <si>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</si>
  <si>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</si>
  <si>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</si>
  <si>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</si>
  <si>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</si>
  <si>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</si>
  <si>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</si>
  <si>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</si>
  <si>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</si>
  <si>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</si>
  <si>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</si>
  <si>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</si>
  <si>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</si>
  <si>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</si>
  <si>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</si>
  <si>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</si>
  <si>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</si>
  <si>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</si>
  <si>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</si>
  <si>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</si>
  <si>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</si>
  <si>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</si>
  <si>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</si>
  <si>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</si>
  <si>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</si>
  <si>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</si>
  <si>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</si>
  <si>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</si>
  <si>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</si>
  <si>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</si>
  <si>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</si>
  <si>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</si>
  <si>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</si>
  <si>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</si>
  <si>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</si>
  <si>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</si>
  <si>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</si>
  <si>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</si>
  <si>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</si>
  <si>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</si>
  <si>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</si>
  <si>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</si>
  <si>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</si>
  <si>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</si>
  <si>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</si>
  <si>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</si>
  <si>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</si>
  <si>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</si>
  <si>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</si>
  <si>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</si>
  <si>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</si>
  <si>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</si>
  <si>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</si>
  <si>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</si>
  <si>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</si>
  <si>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</si>
  <si>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</si>
  <si>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</si>
  <si>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</si>
  <si>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</si>
  <si>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</si>
  <si>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</si>
  <si>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</si>
  <si>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</si>
  <si>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</si>
  <si>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</si>
  <si>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</si>
  <si>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</si>
  <si>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</si>
  <si>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</si>
  <si>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</si>
  <si>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</si>
  <si>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</si>
  <si>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</si>
  <si>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</si>
  <si>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</si>
  <si>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</si>
  <si>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</si>
  <si>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</si>
  <si>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</si>
  <si>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</si>
  <si>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</si>
  <si>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</si>
  <si>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</si>
  <si>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</si>
  <si>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</si>
  <si>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</si>
  <si>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</si>
  <si>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</si>
  <si>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</si>
  <si>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</si>
  <si>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</si>
  <si>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</si>
  <si>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</si>
  <si>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</si>
  <si>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</si>
  <si>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</si>
  <si>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</si>
  <si>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</si>
  <si>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</si>
  <si>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</si>
  <si>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</si>
  <si>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</si>
  <si>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</si>
  <si>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</si>
  <si>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</si>
  <si>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</si>
  <si>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</si>
  <si>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</si>
  <si>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</si>
  <si>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</si>
  <si>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</si>
  <si>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</si>
  <si>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</si>
  <si>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</si>
  <si>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</si>
  <si>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</si>
  <si>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</si>
  <si>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</si>
  <si>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</si>
  <si>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</si>
  <si>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</si>
  <si>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</si>
  <si>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</si>
  <si>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</si>
  <si>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</si>
  <si>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</si>
  <si>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</si>
  <si>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</si>
  <si>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</si>
  <si>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</si>
  <si>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</si>
  <si>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</si>
  <si>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</si>
  <si>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</si>
  <si>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</si>
  <si>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</si>
  <si>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</si>
  <si>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</si>
  <si>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</si>
  <si>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</si>
  <si>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</si>
  <si>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</si>
  <si>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</si>
  <si>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</si>
  <si>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</si>
  <si>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</si>
  <si>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</si>
  <si>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</si>
  <si>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</si>
  <si>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</si>
  <si>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</si>
  <si>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</si>
  <si>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</si>
  <si>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</si>
  <si>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</si>
  <si>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</si>
  <si>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</si>
  <si>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</si>
  <si>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</si>
  <si>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</si>
  <si>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</si>
  <si>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</si>
  <si>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</si>
  <si>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</si>
  <si>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</si>
  <si>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</si>
  <si>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</si>
  <si>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</si>
  <si>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</si>
  <si>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</si>
  <si>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</si>
  <si>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</si>
  <si>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</si>
  <si>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</si>
  <si>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</si>
  <si>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</si>
  <si>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</si>
  <si>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</si>
  <si>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</si>
  <si>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</si>
  <si>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</si>
  <si>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</si>
  <si>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</si>
  <si>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</si>
  <si>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</si>
  <si>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</si>
  <si>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</si>
  <si>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</si>
  <si>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</si>
  <si>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</si>
  <si>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</si>
  <si>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</si>
  <si>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</si>
  <si>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</si>
  <si>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</si>
  <si>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</si>
  <si>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</si>
  <si>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</si>
  <si>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</si>
  <si>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</si>
  <si>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</si>
  <si>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</si>
  <si>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</si>
  <si>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</si>
  <si>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</si>
  <si>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</si>
  <si>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</si>
  <si>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</si>
  <si>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</si>
  <si>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</si>
  <si>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</si>
  <si>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</si>
  <si>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</si>
  <si>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</si>
  <si>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</si>
  <si>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</si>
  <si>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</si>
  <si>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</si>
  <si>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</si>
  <si>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</si>
  <si>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</si>
  <si>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</si>
  <si>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</si>
  <si>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</si>
  <si>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</si>
  <si>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</si>
  <si>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</si>
  <si>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</si>
  <si>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</si>
  <si>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</si>
  <si>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</si>
  <si>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</si>
  <si>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</si>
  <si>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</si>
  <si>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</si>
  <si>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</si>
  <si>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</si>
  <si>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</si>
  <si>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</si>
  <si>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</si>
  <si>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</si>
  <si>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</si>
  <si>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</si>
  <si>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</si>
  <si>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</si>
  <si>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</si>
  <si>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</si>
  <si>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</si>
  <si>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</si>
  <si>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</si>
  <si>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</si>
  <si>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</si>
  <si>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</si>
  <si>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</si>
  <si>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</si>
  <si>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</si>
  <si>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</si>
  <si>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</si>
  <si>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</si>
  <si>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</si>
  <si>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</si>
  <si>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</si>
  <si>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</si>
  <si>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</si>
  <si>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</si>
  <si>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</si>
  <si>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</si>
  <si>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</si>
  <si>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</si>
  <si>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</si>
  <si>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</si>
  <si>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</si>
  <si>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</si>
  <si>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</si>
  <si>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</si>
  <si>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</si>
  <si>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</si>
  <si>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</si>
  <si>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</si>
  <si>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</si>
  <si>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</si>
  <si>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</si>
  <si>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</si>
  <si>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</si>
  <si>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</si>
  <si>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</si>
  <si>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</si>
  <si>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</si>
  <si>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</si>
  <si>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</si>
  <si>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</si>
  <si>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</si>
  <si>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</si>
  <si>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</si>
  <si>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</si>
  <si>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</si>
  <si>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</si>
  <si>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</si>
  <si>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</si>
  <si>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</si>
  <si>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</si>
  <si>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</si>
  <si>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</si>
  <si>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</si>
  <si>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</si>
  <si>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</si>
  <si>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</si>
  <si>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</si>
  <si>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</si>
  <si>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</si>
  <si>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</si>
  <si>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</si>
  <si>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</si>
  <si>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</si>
  <si>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</si>
  <si>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</si>
  <si>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</si>
  <si>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</si>
  <si>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</si>
  <si>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</si>
  <si>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</si>
  <si>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</si>
  <si>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</si>
  <si>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</si>
  <si>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</si>
  <si>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</si>
  <si>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</si>
  <si>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</si>
  <si>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</si>
  <si>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</si>
  <si>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</si>
  <si>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</si>
  <si>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</si>
  <si>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</si>
  <si>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</si>
  <si>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</si>
  <si>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</si>
  <si>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</si>
  <si>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</si>
  <si>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</si>
  <si>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</si>
  <si>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</si>
  <si>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</si>
  <si>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</si>
  <si>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</si>
  <si>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</si>
  <si>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</si>
  <si>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</si>
  <si>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</si>
  <si>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</si>
  <si>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</si>
  <si>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</si>
  <si>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</si>
  <si>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</si>
  <si>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</si>
  <si>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</si>
  <si>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</si>
  <si>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</si>
  <si>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</si>
  <si>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</si>
  <si>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</si>
  <si>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</si>
  <si>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</si>
  <si>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</si>
  <si>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</si>
  <si>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</si>
  <si>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</si>
  <si>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</si>
  <si>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</si>
  <si>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</si>
  <si>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</si>
  <si>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</si>
  <si>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</si>
  <si>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</si>
  <si>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</si>
  <si>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</si>
  <si>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</si>
  <si>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</si>
  <si>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</si>
  <si>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</si>
  <si>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</si>
  <si>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</si>
  <si>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</si>
  <si>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</si>
  <si>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</si>
  <si>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</si>
  <si>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</si>
  <si>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</si>
  <si>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</si>
  <si>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</si>
  <si>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</si>
  <si>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</si>
  <si>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</si>
  <si>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</si>
  <si>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</si>
  <si>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</si>
  <si>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</si>
  <si>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</si>
  <si>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</si>
  <si>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</si>
  <si>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</si>
  <si>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</si>
  <si>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</si>
  <si>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</si>
  <si>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</si>
  <si>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</si>
  <si>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</si>
  <si>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</si>
  <si>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</si>
  <si>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</si>
  <si>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</si>
  <si>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</si>
  <si>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</si>
  <si>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</si>
  <si>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</si>
  <si>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</si>
  <si>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</si>
  <si>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</si>
  <si>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</si>
  <si>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</si>
  <si>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</si>
  <si>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</si>
  <si>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</si>
  <si>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</si>
  <si>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</si>
  <si>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</si>
  <si>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</si>
  <si>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</si>
  <si>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</si>
  <si>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</si>
  <si>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</si>
  <si>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</si>
  <si>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</si>
  <si>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</si>
  <si>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</si>
  <si>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</si>
  <si>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</si>
  <si>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</si>
  <si>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</si>
  <si>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</si>
  <si>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</si>
  <si>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</si>
  <si>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</si>
  <si>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</si>
  <si>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</si>
  <si>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</si>
  <si>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</si>
  <si>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</si>
  <si>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</si>
  <si>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</si>
  <si>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</si>
  <si>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</si>
  <si>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</si>
  <si>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</si>
  <si>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</si>
  <si>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</si>
  <si>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</si>
  <si>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</si>
  <si>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</si>
  <si>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</si>
  <si>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</si>
  <si>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</si>
  <si>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</si>
  <si>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</si>
  <si>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</si>
  <si>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</si>
  <si>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</si>
  <si>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</si>
  <si>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</si>
  <si>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</si>
  <si>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</si>
  <si>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</si>
  <si>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</si>
  <si>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</si>
  <si>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</si>
  <si>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</si>
  <si>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</si>
  <si>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</si>
  <si>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</si>
  <si>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</si>
  <si>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</si>
  <si>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</si>
  <si>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</si>
  <si>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</si>
  <si>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</si>
  <si>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</si>
  <si>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</si>
  <si>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</si>
  <si>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</si>
  <si>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</si>
  <si>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</si>
  <si>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</si>
  <si>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</si>
  <si>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</si>
  <si>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</si>
  <si>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</si>
  <si>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</si>
  <si>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</si>
  <si>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</si>
  <si>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</si>
  <si>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</si>
  <si>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</si>
  <si>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</si>
  <si>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</si>
  <si>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</si>
  <si>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</si>
  <si>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</si>
  <si>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</si>
  <si>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</si>
  <si>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</si>
  <si>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</si>
  <si>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</si>
  <si>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</si>
  <si>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</si>
  <si>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</si>
  <si>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</si>
  <si>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</si>
  <si>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</si>
  <si>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</si>
  <si>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</si>
  <si>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</si>
  <si>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</si>
  <si>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</si>
  <si>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</si>
  <si>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</si>
  <si>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</si>
  <si>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</si>
  <si>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</si>
  <si>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</si>
  <si>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</si>
  <si>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</si>
  <si>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</si>
  <si>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</si>
  <si>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</si>
  <si>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</si>
  <si>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</si>
  <si>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</si>
  <si>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</si>
  <si>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</si>
  <si>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</si>
  <si>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</si>
  <si>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</si>
  <si>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</si>
  <si>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</si>
  <si>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</si>
  <si>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</si>
  <si>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</si>
  <si>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</si>
  <si>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</si>
  <si>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</si>
  <si>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</si>
  <si>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</si>
  <si>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</si>
  <si>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</si>
  <si>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</si>
  <si>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</si>
  <si>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</si>
  <si>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</si>
  <si>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</si>
  <si>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</si>
  <si>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</si>
  <si>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</si>
  <si>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</si>
  <si>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</si>
  <si>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</si>
  <si>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</si>
  <si>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</si>
  <si>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</si>
  <si>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</si>
  <si>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</si>
  <si>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</si>
  <si>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</si>
  <si>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</si>
  <si>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</si>
  <si>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</si>
  <si>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</si>
  <si>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</si>
  <si>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</si>
  <si>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</si>
  <si>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</si>
  <si>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</si>
  <si>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</si>
  <si>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</si>
  <si>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</si>
  <si>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</si>
  <si>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</si>
  <si>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</si>
  <si>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</si>
  <si>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</si>
  <si>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</si>
  <si>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</si>
  <si>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</si>
  <si>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</si>
  <si>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</si>
  <si>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</si>
  <si>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</si>
  <si>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</si>
  <si>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</si>
  <si>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</si>
  <si>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</si>
  <si>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</si>
  <si>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</si>
  <si>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</si>
  <si>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</si>
  <si>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</si>
  <si>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</si>
  <si>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</si>
  <si>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</si>
  <si>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</si>
  <si>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</si>
  <si>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</si>
  <si>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</si>
  <si>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</si>
  <si>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</si>
  <si>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</si>
  <si>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</si>
  <si>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</si>
  <si>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</si>
  <si>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</si>
  <si>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</si>
  <si>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</si>
  <si>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</si>
  <si>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</si>
  <si>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</si>
  <si>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</si>
  <si>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</si>
  <si>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</si>
  <si>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</si>
  <si>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</si>
  <si>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</si>
  <si>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</si>
  <si>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</si>
  <si>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</si>
  <si>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</si>
  <si>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</si>
  <si>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</si>
  <si>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</si>
  <si>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</si>
  <si>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</si>
  <si>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</si>
  <si>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</si>
  <si>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</si>
  <si>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</si>
  <si>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</si>
  <si>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</si>
  <si>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</si>
  <si>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</si>
  <si>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</si>
  <si>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</si>
  <si>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</si>
  <si>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</si>
  <si>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</si>
  <si>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</si>
  <si>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</si>
  <si>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</si>
  <si>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</si>
  <si>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</si>
  <si>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</si>
  <si>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</si>
  <si>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</si>
  <si>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</si>
  <si>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</si>
  <si>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</si>
  <si>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</si>
  <si>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</si>
  <si>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</si>
  <si>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</si>
  <si>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</si>
  <si>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</si>
  <si>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</si>
  <si>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</si>
  <si>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</si>
  <si>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</si>
  <si>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</si>
  <si>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</si>
  <si>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</si>
  <si>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</si>
  <si>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</si>
  <si>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</si>
  <si>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</si>
  <si>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</si>
  <si>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</si>
  <si>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</si>
  <si>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</si>
  <si>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</si>
  <si>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</si>
  <si>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</si>
  <si>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</si>
  <si>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</si>
  <si>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</si>
  <si>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</si>
  <si>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</si>
  <si>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</si>
  <si>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</si>
  <si>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</si>
  <si>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</si>
  <si>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</si>
  <si>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</si>
  <si>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</si>
  <si>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</si>
  <si>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</si>
  <si>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</si>
  <si>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</si>
  <si>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</si>
  <si>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</si>
  <si>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</si>
  <si>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</si>
  <si>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</si>
  <si>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</si>
  <si>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</si>
  <si>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</si>
  <si>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</si>
  <si>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</si>
  <si>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</si>
  <si>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</si>
  <si>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</si>
  <si>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</si>
  <si>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</si>
  <si>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</si>
  <si>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</si>
  <si>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</si>
  <si>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</si>
  <si>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</si>
  <si>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</si>
  <si>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</si>
  <si>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</si>
  <si>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</si>
  <si>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</si>
  <si>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</si>
  <si>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</si>
  <si>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</si>
  <si>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</si>
  <si>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</si>
  <si>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</si>
  <si>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</si>
  <si>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</si>
  <si>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</si>
  <si>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</si>
  <si>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</si>
  <si>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</si>
  <si>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</si>
  <si>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</si>
  <si>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</si>
  <si>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</si>
  <si>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</si>
  <si>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</si>
  <si>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</si>
  <si>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</si>
  <si>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</si>
  <si>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</si>
  <si>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</si>
  <si>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</si>
  <si>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</si>
  <si>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</si>
  <si>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</si>
  <si>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</si>
  <si>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</si>
  <si>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</si>
  <si>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</si>
  <si>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</si>
  <si>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</si>
  <si>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</si>
  <si>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</si>
  <si>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</si>
  <si>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</si>
  <si>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</si>
  <si>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</si>
  <si>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</si>
  <si>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</si>
  <si>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</si>
  <si>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</si>
  <si>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</si>
  <si>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</si>
  <si>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</si>
  <si>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</si>
  <si>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</si>
  <si>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</si>
  <si>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</si>
  <si>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</si>
  <si>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</si>
  <si>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</si>
  <si>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</si>
  <si>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</si>
  <si>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</si>
  <si>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</si>
  <si>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</si>
  <si>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</si>
  <si>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</si>
  <si>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</si>
  <si>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</si>
  <si>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</si>
  <si>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</si>
  <si>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</si>
  <si>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</si>
  <si>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</si>
  <si>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</si>
  <si>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</si>
  <si>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</si>
  <si>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</si>
  <si>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</si>
  <si>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</si>
  <si>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</si>
  <si>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</si>
  <si>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</si>
  <si>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</si>
  <si>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</si>
  <si>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</si>
  <si>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</si>
  <si>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</si>
  <si>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</si>
  <si>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</si>
  <si>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</si>
  <si>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</si>
  <si>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</si>
  <si>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</si>
  <si>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</si>
  <si>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</si>
  <si>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</si>
  <si>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</si>
  <si>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</si>
  <si>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</si>
  <si>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</si>
  <si>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</si>
  <si>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</si>
  <si>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</si>
  <si>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</si>
  <si>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</si>
  <si>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</si>
  <si>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</si>
  <si>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</si>
  <si>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</si>
  <si>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</si>
  <si>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</si>
  <si>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</si>
  <si>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</si>
  <si>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</si>
  <si>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</si>
  <si>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</si>
  <si>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</si>
  <si>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</si>
  <si>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</si>
  <si>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</si>
  <si>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</si>
  <si>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</si>
  <si>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</si>
  <si>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</si>
  <si>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</si>
  <si>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</si>
  <si>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</si>
  <si>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</si>
  <si>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</si>
  <si>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</si>
  <si>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</si>
  <si>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</si>
  <si>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</si>
  <si>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</si>
  <si>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</si>
  <si>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</si>
  <si>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</si>
  <si>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</si>
  <si>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</si>
  <si>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</si>
  <si>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</si>
  <si>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</si>
  <si>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</si>
  <si>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</si>
  <si>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</si>
  <si>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</si>
  <si>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</si>
  <si>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</si>
  <si>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</si>
  <si>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</si>
  <si>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</si>
  <si>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</si>
  <si>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</si>
  <si>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</si>
  <si>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</si>
  <si>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</si>
  <si>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</si>
  <si>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</si>
  <si>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</si>
  <si>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</si>
  <si>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</si>
  <si>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</si>
  <si>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</si>
  <si>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</si>
  <si>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</si>
  <si>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</si>
  <si>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</si>
  <si>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</si>
  <si>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</si>
  <si>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</si>
  <si>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</si>
  <si>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</si>
  <si>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</si>
  <si>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</si>
  <si>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</si>
  <si>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</si>
  <si>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</si>
  <si>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</si>
  <si>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</si>
  <si>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</si>
  <si>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</si>
  <si>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</si>
  <si>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</si>
  <si>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</si>
  <si>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</si>
  <si>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</si>
  <si>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</si>
  <si>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</si>
  <si>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</si>
  <si>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</si>
  <si>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</si>
  <si>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</si>
  <si>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</si>
  <si>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</si>
  <si>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</si>
  <si>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</si>
  <si>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</si>
  <si>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</si>
  <si>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</si>
  <si>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</si>
  <si>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</si>
  <si>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</si>
  <si>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</si>
  <si>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</si>
  <si>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</si>
  <si>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</si>
  <si>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</si>
  <si>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</si>
  <si>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</si>
  <si>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</si>
  <si>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</si>
  <si>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</si>
  <si>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</si>
  <si>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</si>
  <si>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</si>
  <si>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</si>
  <si>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</si>
  <si>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</si>
  <si>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</si>
  <si>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</si>
  <si>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</si>
  <si>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</si>
  <si>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</si>
  <si>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</si>
  <si>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</si>
  <si>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</si>
  <si>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</si>
  <si>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</si>
  <si>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</si>
  <si>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</si>
  <si>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</si>
  <si>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</si>
  <si>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</si>
  <si>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</si>
  <si>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</si>
  <si>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</si>
  <si>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</si>
  <si>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</si>
  <si>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</si>
  <si>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</si>
  <si>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</si>
  <si>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</si>
  <si>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</si>
  <si>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</si>
  <si>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</si>
  <si>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</si>
  <si>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</si>
  <si>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</si>
  <si>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</si>
  <si>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</si>
  <si>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</si>
  <si>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</si>
  <si>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</si>
  <si>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</si>
  <si>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</si>
  <si>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</si>
  <si>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</si>
  <si>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</si>
  <si>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</si>
  <si>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</si>
  <si>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</si>
  <si>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</si>
  <si>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</si>
  <si>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</si>
  <si>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</si>
  <si>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</si>
  <si>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</si>
  <si>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</si>
  <si>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</si>
  <si>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</si>
  <si>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</si>
  <si>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</si>
  <si>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</si>
  <si>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</si>
  <si>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</si>
  <si>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</si>
  <si>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</si>
  <si>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</si>
  <si>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</si>
  <si>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</si>
  <si>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</si>
  <si>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</si>
  <si>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</si>
  <si>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</si>
  <si>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</si>
  <si>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</si>
  <si>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</si>
  <si>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</si>
  <si>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</si>
  <si>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</si>
  <si>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</si>
  <si>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</si>
  <si>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</si>
  <si>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</si>
  <si>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</si>
  <si>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</si>
  <si>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</si>
  <si>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</si>
  <si>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</si>
  <si>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</si>
  <si>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</si>
  <si>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</si>
  <si>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</si>
  <si>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</si>
  <si>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</si>
  <si>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</si>
  <si>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</si>
  <si>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</si>
  <si>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</si>
  <si>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</si>
  <si>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</si>
  <si>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</si>
  <si>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</si>
  <si>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</si>
  <si>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</si>
  <si>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</si>
  <si>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</si>
  <si>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</si>
  <si>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</si>
  <si>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</si>
  <si>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</si>
  <si>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</si>
  <si>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</si>
  <si>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</si>
  <si>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</si>
  <si>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</si>
  <si>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</si>
  <si>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</si>
  <si>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</si>
  <si>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</si>
  <si>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</si>
  <si>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</si>
  <si>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</si>
  <si>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</si>
  <si>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</si>
  <si>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</si>
  <si>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</si>
  <si>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</si>
  <si>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</si>
  <si>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</si>
  <si>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</si>
  <si>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</si>
  <si>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</si>
  <si>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</si>
  <si>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</si>
  <si>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</si>
  <si>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</si>
  <si>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</si>
  <si>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</si>
  <si>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</si>
  <si>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</si>
  <si>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</si>
  <si>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</si>
  <si>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</si>
  <si>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</si>
  <si>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</si>
  <si>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</si>
  <si>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</si>
  <si>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</si>
  <si>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</si>
  <si>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</si>
  <si>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</si>
  <si>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</si>
  <si>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</si>
  <si>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</si>
  <si>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</si>
  <si>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</si>
  <si>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</si>
  <si>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</si>
  <si>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</si>
  <si>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</si>
  <si>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</si>
  <si>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</si>
  <si>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</si>
  <si>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</si>
  <si>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</si>
  <si>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</si>
  <si>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</si>
  <si>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</si>
  <si>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</si>
  <si>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</si>
  <si>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</si>
  <si>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</si>
  <si>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</si>
  <si>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</si>
  <si>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</si>
  <si>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</si>
  <si>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</si>
  <si>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</si>
  <si>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</si>
  <si>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</si>
  <si>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</si>
  <si>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</si>
  <si>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</si>
  <si>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</si>
  <si>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</si>
  <si>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</si>
  <si>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</si>
  <si>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</si>
  <si>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</si>
  <si>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</si>
  <si>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</si>
  <si>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</si>
  <si>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</si>
  <si>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</si>
  <si>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</si>
  <si>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</si>
  <si>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</si>
  <si>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</si>
  <si>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</si>
  <si>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</si>
  <si>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</si>
  <si>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</si>
  <si>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</si>
  <si>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</si>
  <si>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</si>
  <si>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</si>
  <si>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</si>
  <si>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</si>
  <si>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</si>
  <si>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</si>
  <si>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</si>
  <si>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</si>
  <si>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</si>
  <si>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</si>
  <si>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</si>
  <si>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</si>
  <si>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</si>
  <si>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</si>
  <si>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</si>
  <si>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</si>
  <si>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</si>
  <si>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</si>
  <si>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</si>
  <si>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</si>
  <si>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</si>
  <si>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</si>
  <si>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</si>
  <si>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</si>
  <si>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</si>
  <si>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</si>
  <si>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</si>
  <si>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</si>
  <si>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</si>
  <si>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</si>
  <si>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</si>
  <si>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</si>
  <si>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</si>
  <si>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</si>
  <si>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</si>
  <si>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</si>
  <si>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</si>
  <si>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</si>
  <si>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</si>
  <si>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</si>
  <si>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</si>
  <si>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</si>
  <si>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</si>
  <si>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</si>
  <si>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</si>
  <si>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</si>
  <si>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</si>
  <si>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</si>
  <si>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</si>
  <si>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</si>
  <si>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</si>
  <si>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</si>
  <si>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</si>
  <si>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</si>
  <si>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</si>
  <si>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</si>
  <si>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</si>
  <si>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</si>
  <si>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</si>
  <si>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</si>
  <si>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</si>
  <si>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</si>
  <si>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</si>
  <si>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</si>
  <si>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</si>
  <si>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</si>
  <si>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</si>
  <si>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</si>
  <si>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</si>
  <si>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</si>
  <si>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</si>
  <si>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</si>
  <si>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</si>
  <si>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</si>
  <si>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</si>
  <si>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</si>
  <si>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</si>
  <si>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</si>
  <si>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</si>
  <si>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</si>
  <si>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</si>
  <si>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</si>
  <si>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</si>
  <si>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</si>
  <si>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</si>
  <si>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</si>
  <si>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</si>
  <si>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</si>
  <si>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</si>
  <si>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</si>
  <si>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</si>
  <si>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</si>
  <si>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</si>
  <si>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</si>
  <si>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</si>
  <si>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</si>
  <si>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</si>
  <si>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</si>
  <si>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</si>
  <si>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</si>
  <si>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</si>
  <si>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</si>
  <si>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</si>
  <si>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</si>
  <si>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</si>
  <si>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</si>
  <si>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</si>
  <si>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</si>
  <si>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</si>
  <si>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</si>
  <si>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</si>
  <si>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</si>
  <si>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</si>
  <si>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</si>
  <si>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</si>
  <si>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</si>
  <si>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</si>
  <si>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</si>
  <si>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</si>
  <si>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</si>
  <si>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</si>
  <si>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</si>
  <si>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</si>
  <si>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</si>
  <si>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</si>
  <si>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</si>
  <si>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</si>
  <si>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</si>
  <si>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</si>
  <si>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</si>
  <si>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</si>
  <si>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</si>
  <si>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</si>
  <si>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</si>
  <si>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</si>
  <si>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</si>
  <si>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</si>
  <si>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</si>
  <si>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</si>
  <si>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</si>
  <si>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</si>
  <si>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</si>
  <si>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</si>
  <si>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</si>
  <si>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</si>
  <si>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</si>
  <si>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</si>
  <si>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</si>
  <si>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</si>
  <si>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</si>
  <si>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</si>
  <si>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</si>
  <si>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</si>
  <si>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</si>
  <si>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</si>
  <si>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</si>
  <si>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</si>
  <si>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</si>
  <si>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</si>
  <si>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</si>
  <si>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</si>
  <si>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</si>
  <si>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</si>
  <si>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</si>
  <si>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</si>
  <si>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</si>
  <si>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</si>
  <si>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</si>
  <si>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</si>
  <si>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</si>
  <si>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</si>
  <si>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</si>
  <si>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</si>
  <si>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</si>
  <si>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</si>
  <si>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</si>
  <si>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</si>
  <si>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</si>
  <si>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</si>
  <si>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</si>
  <si>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</si>
  <si>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</si>
  <si>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</si>
  <si>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</si>
  <si>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</si>
  <si>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</si>
  <si>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</si>
  <si>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</si>
  <si>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</si>
  <si>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</si>
  <si>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</si>
  <si>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</si>
  <si>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</si>
  <si>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</si>
  <si>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</si>
  <si>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</si>
  <si>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</si>
  <si>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</si>
  <si>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</si>
  <si>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</si>
  <si>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</si>
  <si>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</si>
  <si>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</si>
  <si>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</si>
  <si>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</si>
  <si>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</si>
  <si>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</si>
  <si>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</si>
  <si>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</si>
  <si>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</si>
  <si>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</si>
  <si>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</si>
  <si>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</si>
  <si>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</si>
  <si>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</si>
  <si>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</si>
  <si>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</si>
  <si>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</si>
  <si>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</si>
  <si>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</si>
  <si>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</si>
  <si>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</si>
  <si>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</si>
  <si>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</si>
  <si>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</si>
  <si>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</si>
  <si>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</si>
  <si>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</si>
  <si>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</si>
  <si>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</si>
  <si>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</si>
  <si>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</si>
  <si>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</si>
  <si>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</si>
  <si>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</si>
  <si>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</si>
  <si>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</si>
  <si>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</si>
  <si>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</si>
  <si>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</si>
  <si>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</si>
  <si>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</si>
  <si>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</si>
  <si>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</si>
  <si>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</si>
  <si>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</si>
  <si>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</si>
  <si>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</si>
  <si>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</si>
  <si>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</si>
  <si>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</si>
  <si>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</si>
  <si>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</si>
  <si>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</si>
  <si>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</si>
  <si>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</si>
  <si>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</si>
  <si>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</si>
  <si>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</si>
  <si>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</si>
  <si>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</si>
  <si>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</si>
  <si>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</si>
  <si>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</si>
  <si>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</si>
  <si>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</si>
  <si>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</si>
  <si>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</si>
  <si>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</si>
  <si>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</si>
  <si>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</si>
  <si>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</si>
  <si>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</si>
  <si>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</si>
  <si>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</si>
  <si>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</si>
  <si>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</si>
  <si>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</si>
  <si>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</si>
  <si>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</si>
  <si>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</si>
  <si>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</si>
  <si>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</si>
  <si>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</si>
  <si>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</si>
  <si>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</si>
  <si>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</si>
  <si>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</si>
  <si>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</si>
  <si>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</si>
  <si>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</si>
  <si>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</si>
  <si>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</si>
  <si>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</si>
  <si>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</si>
  <si>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</si>
  <si>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</si>
  <si>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</si>
  <si>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</si>
  <si>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</si>
  <si>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</si>
  <si>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</si>
  <si>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</si>
  <si>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</si>
  <si>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</si>
  <si>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</si>
  <si>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</si>
  <si>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</si>
  <si>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</si>
  <si>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</si>
  <si>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</si>
  <si>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</si>
  <si>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</si>
  <si>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</si>
  <si>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</si>
  <si>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</si>
  <si>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</si>
  <si>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</si>
  <si>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</si>
  <si>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</si>
  <si>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</si>
  <si>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</si>
  <si>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</si>
  <si>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</si>
  <si>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</si>
  <si>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</si>
  <si>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</si>
  <si>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</si>
  <si>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</si>
  <si>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</si>
  <si>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</si>
  <si>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</si>
  <si>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</si>
  <si>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</si>
  <si>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</si>
  <si>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</si>
  <si>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</si>
  <si>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</si>
  <si>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</si>
  <si>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</si>
  <si>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</si>
  <si>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</si>
  <si>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</si>
  <si>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</si>
  <si>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</si>
  <si>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</si>
  <si>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</si>
  <si>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</si>
  <si>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</si>
  <si>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</si>
  <si>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</si>
  <si>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</si>
  <si>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</si>
  <si>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</si>
  <si>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</si>
  <si>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</si>
  <si>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</si>
  <si>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</si>
  <si>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</si>
  <si>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</si>
  <si>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</si>
  <si>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</si>
  <si>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</si>
  <si>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</si>
  <si>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</si>
  <si>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</si>
  <si>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</si>
  <si>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</si>
  <si>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</si>
  <si>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</si>
  <si>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</si>
  <si>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</si>
  <si>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</si>
  <si>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</si>
  <si>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</si>
  <si>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</si>
  <si>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</si>
  <si>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</si>
  <si>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</si>
  <si>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</si>
  <si>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</si>
  <si>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</si>
  <si>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</si>
  <si>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</si>
  <si>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</si>
  <si>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</si>
  <si>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</si>
  <si>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</si>
  <si>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</si>
  <si>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</si>
  <si>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</si>
  <si>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</si>
  <si>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</si>
  <si>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</si>
  <si>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</si>
  <si>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</si>
  <si>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</si>
  <si>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</si>
  <si>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</si>
  <si>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</si>
  <si>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</si>
  <si>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</si>
  <si>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</si>
  <si>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</si>
  <si>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</si>
  <si>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</si>
  <si>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</si>
  <si>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</si>
  <si>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</si>
  <si>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</si>
  <si>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</si>
  <si>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</si>
  <si>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</si>
  <si>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</si>
  <si>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</si>
  <si>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</si>
  <si>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</si>
  <si>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</si>
  <si>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</si>
  <si>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</si>
  <si>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</si>
  <si>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</si>
  <si>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</si>
  <si>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</si>
  <si>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</si>
  <si>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</si>
  <si>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</si>
  <si>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</si>
  <si>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</si>
  <si>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</si>
  <si>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</si>
  <si>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</si>
  <si>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</si>
  <si>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</si>
  <si>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</si>
  <si>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</si>
  <si>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</si>
  <si>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</si>
  <si>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</si>
  <si>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</si>
  <si>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</si>
  <si>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</si>
  <si>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</si>
  <si>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</si>
  <si>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</si>
  <si>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</si>
  <si>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</si>
  <si>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</si>
  <si>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</si>
  <si>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</si>
  <si>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</si>
  <si>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</si>
  <si>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</si>
  <si>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</si>
  <si>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</si>
  <si>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</si>
  <si>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</si>
  <si>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</si>
  <si>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</si>
  <si>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</si>
  <si>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</si>
  <si>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</si>
  <si>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</si>
  <si>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</si>
  <si>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</si>
  <si>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</si>
  <si>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</si>
  <si>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</si>
  <si>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</si>
  <si>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</si>
  <si>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</si>
  <si>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</si>
  <si>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</si>
  <si>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</si>
  <si>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</si>
  <si>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</si>
  <si>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</si>
  <si>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</si>
  <si>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</si>
  <si>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</si>
  <si>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</si>
  <si>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</si>
  <si>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</si>
  <si>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</si>
  <si>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</si>
  <si>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</si>
  <si>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</si>
  <si>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</si>
  <si>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</si>
  <si>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</si>
  <si>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</si>
  <si>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</si>
  <si>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</si>
  <si>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</si>
  <si>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</si>
  <si>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</si>
  <si>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</si>
  <si>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</si>
  <si>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</si>
  <si>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</si>
  <si>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</si>
  <si>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</si>
  <si>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</si>
  <si>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</si>
  <si>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</si>
  <si>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</si>
  <si>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</si>
  <si>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</si>
  <si>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</si>
  <si>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</si>
  <si>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</si>
  <si>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</si>
  <si>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</si>
  <si>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</si>
  <si>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</si>
  <si>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</si>
  <si>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</si>
  <si>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</si>
  <si>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</si>
  <si>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</si>
  <si>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</si>
  <si>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</si>
  <si>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</si>
  <si>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</si>
  <si>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</si>
  <si>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</si>
  <si>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</si>
  <si>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</si>
  <si>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</si>
  <si>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</si>
  <si>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</si>
  <si>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</si>
  <si>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</si>
  <si>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</si>
  <si>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</si>
  <si>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</si>
  <si>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</si>
  <si>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</si>
  <si>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</si>
  <si>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</si>
  <si>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</si>
  <si>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</si>
  <si>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</si>
  <si>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</si>
  <si>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</si>
  <si>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</si>
  <si>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</si>
  <si>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</si>
  <si>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</si>
  <si>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</si>
  <si>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</si>
  <si>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</si>
  <si>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</si>
  <si>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</si>
  <si>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</si>
  <si>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</si>
  <si>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</si>
  <si>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</si>
  <si>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</si>
  <si>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</si>
  <si>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</si>
  <si>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</si>
  <si>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</si>
  <si>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</si>
  <si>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</si>
  <si>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</si>
  <si>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</si>
  <si>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</si>
  <si>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</si>
  <si>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</si>
  <si>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</si>
  <si>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</si>
  <si>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</si>
  <si>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</si>
  <si>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</si>
  <si>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</si>
  <si>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</si>
  <si>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</si>
  <si>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</si>
  <si>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</si>
  <si>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</si>
  <si>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</si>
  <si>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</si>
  <si>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</si>
  <si>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</si>
  <si>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</si>
  <si>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</si>
  <si>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</si>
  <si>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</si>
  <si>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</si>
  <si>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</si>
  <si>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</si>
  <si>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</si>
  <si>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</si>
  <si>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</si>
  <si>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</si>
  <si>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</si>
  <si>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</si>
  <si>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</si>
  <si>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</si>
  <si>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</si>
  <si>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</si>
  <si>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</si>
  <si>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</si>
  <si>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</si>
  <si>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</si>
  <si>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</si>
  <si>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</si>
  <si>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</si>
  <si>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</si>
  <si>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</si>
  <si>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</si>
  <si>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</si>
  <si>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</si>
  <si>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</si>
  <si>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</si>
  <si>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</si>
  <si>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</si>
  <si>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</si>
  <si>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</si>
  <si>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</si>
  <si>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</si>
  <si>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</si>
  <si>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</si>
  <si>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</si>
  <si>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</si>
  <si>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</si>
  <si>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</si>
  <si>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</si>
  <si>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</si>
  <si>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</si>
  <si>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</si>
  <si>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</si>
  <si>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</si>
  <si>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</si>
  <si>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</si>
  <si>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</si>
  <si>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</si>
  <si>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</si>
  <si>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</si>
  <si>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</si>
  <si>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</si>
  <si>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</si>
  <si>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</si>
  <si>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</si>
  <si>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</si>
  <si>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</si>
  <si>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</si>
  <si>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</si>
  <si>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</si>
  <si>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</si>
  <si>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</si>
  <si>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</si>
  <si>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</si>
  <si>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</si>
  <si>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</si>
  <si>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</si>
  <si>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</si>
  <si>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</si>
  <si>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</si>
  <si>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</si>
  <si>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</si>
  <si>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</si>
  <si>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</si>
  <si>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</si>
  <si>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</si>
  <si>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</si>
  <si>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</si>
  <si>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</si>
  <si>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</si>
  <si>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</si>
  <si>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</si>
  <si>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</si>
  <si>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</si>
  <si>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</si>
  <si>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</si>
  <si>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</si>
  <si>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</si>
  <si>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</si>
  <si>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</si>
  <si>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</si>
  <si>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</si>
  <si>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</si>
  <si>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</si>
  <si>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</si>
  <si>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</si>
  <si>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</si>
  <si>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</si>
  <si>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</si>
  <si>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</si>
  <si>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</si>
  <si>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</si>
  <si>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</si>
  <si>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</si>
  <si>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</si>
  <si>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</si>
  <si>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</si>
  <si>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</si>
  <si>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</si>
  <si>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</si>
  <si>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</si>
  <si>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</si>
  <si>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</si>
  <si>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</si>
  <si>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</si>
  <si>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</si>
  <si>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</si>
  <si>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</si>
  <si>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</si>
  <si>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</si>
  <si>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</si>
  <si>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</si>
  <si>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</si>
  <si>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</si>
  <si>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</si>
  <si>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</si>
  <si>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</si>
  <si>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</si>
  <si>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</si>
  <si>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</si>
  <si>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</si>
  <si>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</si>
  <si>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</si>
  <si>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</si>
  <si>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</si>
  <si>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</si>
  <si>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</si>
  <si>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</si>
  <si>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</si>
  <si>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</si>
  <si>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</si>
  <si>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</si>
  <si>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</si>
  <si>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</si>
  <si>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</si>
  <si>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</si>
  <si>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</si>
  <si>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</si>
  <si>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</si>
  <si>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</si>
  <si>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</si>
  <si>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</si>
  <si>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</si>
  <si>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</si>
  <si>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</si>
  <si>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</si>
  <si>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</si>
  <si>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</si>
  <si>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</si>
  <si>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</si>
  <si>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</si>
  <si>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</si>
  <si>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</si>
  <si>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</si>
  <si>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</si>
  <si>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</si>
  <si>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</si>
  <si>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</si>
  <si>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</si>
  <si>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</si>
  <si>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</si>
  <si>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</si>
  <si>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</si>
  <si>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</si>
  <si>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</si>
  <si>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</si>
  <si>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</si>
  <si>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</si>
  <si>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</si>
  <si>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</si>
  <si>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</si>
  <si>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</si>
  <si>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</si>
  <si>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</si>
  <si>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</si>
  <si>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</si>
  <si>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</si>
  <si>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</si>
  <si>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</si>
  <si>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</si>
  <si>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</si>
  <si>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</si>
  <si>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</si>
  <si>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</si>
  <si>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</si>
  <si>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</si>
  <si>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</si>
  <si>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</si>
  <si>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</si>
  <si>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</si>
  <si>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</si>
  <si>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</si>
  <si>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</si>
  <si>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</si>
  <si>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</si>
  <si>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</si>
  <si>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</si>
  <si>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</si>
  <si>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</si>
  <si>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</si>
  <si>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</si>
  <si>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</si>
  <si>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</si>
  <si>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</si>
  <si>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</si>
  <si>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</si>
  <si>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</si>
  <si>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</si>
  <si>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</si>
  <si>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</si>
  <si>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</si>
  <si>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</si>
  <si>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</si>
  <si>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</si>
  <si>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</si>
  <si>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</si>
  <si>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</si>
  <si>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</si>
  <si>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</si>
  <si>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</si>
  <si>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</si>
  <si>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</si>
  <si>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</si>
  <si>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</si>
  <si>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</si>
  <si>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</si>
  <si>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</si>
  <si>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</si>
  <si>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</si>
  <si>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</si>
  <si>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</si>
  <si>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</si>
  <si>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</si>
  <si>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</si>
  <si>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</si>
  <si>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</si>
  <si>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</si>
  <si>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</si>
  <si>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</si>
  <si>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</si>
  <si>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</si>
  <si>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</si>
  <si>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</si>
  <si>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</si>
  <si>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</si>
  <si>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</si>
  <si>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</si>
  <si>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</si>
  <si>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</si>
  <si>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</si>
  <si>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</si>
  <si>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</si>
  <si>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</si>
  <si>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</si>
  <si>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</si>
  <si>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</si>
  <si>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</si>
  <si>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</si>
  <si>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</si>
  <si>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</si>
  <si>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</si>
  <si>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</si>
  <si>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</si>
  <si>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</si>
  <si>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</si>
  <si>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</si>
  <si>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</si>
  <si>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</si>
  <si>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</si>
  <si>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</si>
  <si>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</si>
  <si>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</si>
  <si>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</si>
  <si>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</si>
  <si>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</si>
  <si>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</si>
  <si>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</si>
  <si>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</si>
  <si>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</si>
  <si>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</si>
  <si>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</si>
  <si>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</si>
  <si>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</si>
  <si>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</si>
  <si>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</si>
  <si>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</si>
  <si>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</si>
  <si>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</si>
  <si>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</si>
  <si>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</si>
  <si>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</si>
  <si>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</si>
  <si>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</si>
  <si>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</si>
  <si>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</si>
  <si>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</si>
  <si>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</si>
  <si>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</si>
  <si>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</si>
  <si>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</si>
  <si>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</si>
  <si>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</si>
  <si>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</si>
  <si>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</si>
  <si>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</si>
  <si>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</si>
  <si>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</si>
  <si>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</si>
  <si>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</si>
  <si>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</si>
  <si>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</si>
  <si>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</si>
  <si>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</si>
  <si>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</si>
  <si>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</si>
  <si>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</si>
  <si>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</si>
  <si>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</si>
  <si>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</si>
  <si>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</si>
  <si>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</si>
  <si>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</si>
  <si>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</si>
  <si>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</si>
  <si>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</si>
  <si>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</si>
  <si>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</si>
  <si>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</si>
  <si>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</si>
  <si>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</si>
  <si>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</si>
  <si>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</si>
  <si>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</si>
  <si>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</si>
  <si>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</si>
  <si>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</si>
  <si>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</si>
  <si>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</si>
  <si>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</si>
  <si>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</si>
  <si>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</si>
  <si>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</si>
  <si>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</si>
  <si>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</si>
  <si>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</si>
  <si>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</si>
  <si>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</si>
  <si>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</si>
  <si>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</si>
  <si>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</si>
  <si>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</si>
  <si>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</si>
  <si>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</si>
  <si>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</si>
  <si>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</si>
  <si>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</si>
  <si>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</si>
  <si>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</si>
  <si>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</si>
  <si>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</si>
  <si>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</si>
  <si>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</si>
  <si>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</si>
  <si>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</si>
  <si>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</si>
  <si>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</si>
  <si>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</si>
  <si>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</si>
  <si>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</si>
  <si>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</si>
  <si>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</si>
  <si>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</si>
  <si>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</si>
  <si>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</si>
  <si>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</si>
  <si>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</si>
  <si>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</si>
  <si>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</si>
  <si>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</si>
  <si>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</si>
  <si>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</si>
  <si>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</si>
  <si>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</si>
  <si>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</si>
  <si>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</si>
  <si>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</si>
  <si>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</si>
  <si>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</si>
  <si>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</si>
  <si>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</si>
  <si>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</si>
  <si>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</si>
  <si>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</si>
  <si>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</si>
  <si>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</si>
  <si>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</si>
  <si>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</si>
  <si>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</si>
  <si>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</si>
  <si>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</si>
  <si>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</si>
  <si>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</si>
  <si>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</si>
  <si>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</si>
  <si>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</si>
  <si>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</si>
  <si>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</si>
  <si>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</si>
  <si>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</si>
  <si>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</si>
  <si>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</si>
  <si>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</si>
  <si>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</si>
  <si>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</si>
  <si>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</si>
  <si>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</si>
  <si>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</si>
  <si>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</si>
  <si>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</si>
  <si>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</si>
  <si>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</si>
  <si>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</si>
  <si>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</si>
  <si>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</si>
  <si>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</si>
  <si>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</si>
  <si>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</si>
  <si>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</si>
  <si>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</si>
  <si>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</si>
  <si>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</si>
  <si>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</si>
  <si>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</si>
  <si>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</si>
  <si>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</si>
  <si>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</si>
  <si>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</si>
  <si>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</si>
  <si>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</si>
  <si>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</si>
  <si>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</si>
  <si>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</si>
  <si>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</si>
  <si>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</si>
  <si>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</si>
  <si>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</si>
  <si>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</si>
  <si>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</si>
  <si>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</si>
  <si>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</si>
  <si>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</si>
  <si>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</si>
  <si>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</si>
  <si>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</si>
  <si>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</si>
  <si>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</si>
  <si>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</si>
  <si>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</si>
  <si>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</si>
  <si>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</si>
  <si>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</si>
  <si>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</si>
  <si>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</si>
  <si>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</si>
  <si>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</si>
  <si>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</si>
  <si>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</si>
  <si>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</si>
  <si>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</si>
  <si>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</si>
  <si>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</si>
  <si>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</si>
  <si>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</si>
  <si>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</si>
  <si>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</si>
  <si>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</si>
  <si>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</si>
  <si>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</si>
  <si>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</si>
  <si>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</si>
  <si>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</si>
  <si>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</si>
  <si>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</si>
  <si>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</si>
  <si>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</si>
  <si>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</si>
  <si>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</si>
  <si>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</si>
  <si>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</si>
  <si>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</si>
  <si>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</si>
  <si>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</si>
  <si>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</si>
  <si>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</si>
  <si>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</si>
  <si>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</si>
  <si>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</si>
  <si>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</si>
  <si>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</si>
  <si>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</si>
  <si>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</si>
  <si>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</si>
  <si>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</si>
  <si>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</si>
  <si>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</si>
  <si>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</si>
  <si>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</si>
  <si>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</si>
  <si>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</si>
  <si>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</si>
  <si>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</si>
  <si>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</si>
  <si>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</si>
  <si>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</si>
  <si>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</si>
  <si>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</si>
  <si>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</si>
  <si>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</si>
  <si>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</si>
  <si>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</si>
  <si>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</si>
  <si>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</si>
  <si>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</si>
  <si>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</si>
  <si>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</si>
  <si>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</si>
  <si>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</si>
  <si>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</si>
  <si>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</si>
  <si>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</si>
  <si>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</si>
  <si>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</si>
  <si>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</si>
  <si>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</si>
  <si>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</si>
  <si>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</si>
  <si>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</si>
  <si>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</si>
  <si>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</si>
  <si>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</si>
  <si>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</si>
  <si>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</si>
  <si>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</si>
  <si>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</si>
  <si>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</si>
  <si>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</si>
  <si>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</si>
  <si>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</si>
  <si>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</si>
  <si>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</si>
  <si>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</si>
  <si>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</si>
  <si>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</si>
  <si>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</si>
  <si>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</si>
  <si>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</si>
  <si>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</si>
  <si>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</si>
  <si>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</si>
  <si>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</si>
  <si>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</si>
  <si>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</si>
  <si>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</si>
  <si>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</si>
  <si>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</si>
  <si>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</si>
  <si>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</si>
  <si>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</si>
  <si>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</si>
  <si>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</si>
  <si>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</si>
  <si>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</si>
  <si>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</si>
  <si>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</si>
  <si>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</si>
  <si>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</si>
  <si>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</si>
  <si>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</si>
  <si>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</si>
  <si>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</si>
  <si>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</si>
  <si>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</si>
  <si>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</si>
  <si>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</si>
  <si>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</si>
  <si>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</si>
  <si>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</si>
  <si>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</si>
  <si>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</si>
  <si>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</si>
  <si>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</si>
  <si>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</si>
  <si>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</si>
  <si>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</si>
  <si>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</si>
  <si>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</si>
  <si>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</si>
  <si>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</si>
  <si>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</si>
  <si>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</si>
  <si>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</si>
  <si>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</si>
  <si>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</si>
  <si>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</si>
  <si>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</si>
  <si>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</si>
  <si>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</si>
  <si>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</si>
  <si>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</si>
  <si>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</si>
  <si>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</si>
  <si>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</si>
  <si>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</si>
  <si>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</si>
  <si>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</si>
  <si>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</si>
  <si>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</si>
  <si>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</si>
  <si>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</si>
  <si>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</si>
  <si>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</si>
  <si>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</si>
  <si>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</si>
  <si>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</si>
  <si>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</si>
  <si>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</si>
  <si>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</si>
  <si>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</si>
  <si>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</si>
  <si>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</si>
  <si>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</si>
  <si>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</si>
  <si>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</si>
  <si>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</si>
  <si>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</si>
  <si>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</si>
  <si>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</si>
  <si>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</si>
  <si>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</si>
  <si>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</si>
  <si>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</si>
  <si>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</si>
  <si>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</si>
  <si>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</si>
  <si>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</si>
  <si>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</si>
  <si>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</si>
  <si>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</si>
  <si>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</si>
  <si>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</si>
  <si>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</si>
  <si>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</si>
  <si>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</si>
  <si>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</si>
  <si>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</si>
  <si>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</si>
  <si>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</si>
  <si>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</si>
  <si>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</si>
  <si>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</si>
  <si>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</si>
  <si>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</si>
  <si>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</si>
  <si>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</si>
  <si>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</si>
  <si>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</si>
  <si>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</si>
  <si>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</si>
  <si>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</si>
  <si>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</si>
  <si>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</si>
  <si>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</si>
  <si>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</si>
  <si>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</si>
  <si>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</si>
  <si>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</si>
  <si>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</si>
  <si>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</si>
  <si>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</si>
  <si>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</si>
  <si>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</si>
  <si>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</si>
  <si>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</si>
  <si>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</si>
  <si>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</si>
  <si>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</si>
  <si>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</si>
  <si>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</si>
  <si>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</si>
  <si>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</si>
  <si>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</si>
  <si>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</si>
  <si>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</si>
  <si>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</si>
  <si>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</si>
  <si>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</si>
  <si>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</si>
  <si>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</si>
  <si>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</si>
  <si>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</si>
  <si>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</si>
  <si>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</si>
  <si>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</si>
  <si>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</si>
  <si>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</si>
  <si>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</si>
  <si>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</si>
  <si>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</si>
  <si>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</si>
  <si>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</si>
  <si>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</si>
  <si>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</si>
  <si>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</si>
  <si>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</si>
  <si>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</si>
  <si>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</si>
  <si>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</si>
  <si>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</si>
  <si>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</si>
  <si>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</si>
  <si>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</si>
  <si>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</si>
  <si>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</si>
  <si>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</si>
  <si>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</si>
  <si>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</si>
  <si>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</si>
  <si>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</si>
  <si>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</si>
  <si>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</si>
  <si>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</si>
  <si>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</si>
  <si>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</si>
  <si>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</si>
  <si>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</si>
  <si>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</si>
  <si>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</si>
  <si>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</si>
  <si>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</si>
  <si>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</si>
  <si>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</si>
  <si>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</si>
  <si>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</si>
  <si>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</si>
  <si>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</si>
  <si>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</si>
  <si>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</si>
  <si>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</si>
  <si>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</si>
  <si>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</si>
  <si>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</si>
  <si>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</si>
  <si>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</si>
  <si>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</si>
  <si>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</si>
  <si>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</si>
  <si>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</si>
  <si>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</si>
  <si>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</si>
  <si>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</si>
  <si>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</si>
  <si>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</si>
  <si>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</si>
  <si>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</si>
  <si>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</si>
  <si>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</si>
  <si>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</si>
  <si>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</si>
  <si>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</si>
  <si>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</si>
  <si>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</si>
  <si>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</si>
  <si>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</si>
  <si>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</si>
  <si>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</si>
  <si>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</si>
  <si>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</si>
  <si>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</si>
  <si>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</si>
  <si>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</si>
  <si>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</si>
  <si>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</si>
  <si>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</si>
  <si>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</si>
  <si>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</si>
  <si>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</si>
  <si>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</si>
  <si>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</si>
  <si>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</si>
  <si>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</si>
  <si>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</si>
  <si>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</si>
  <si>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</si>
  <si>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</si>
  <si>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</si>
  <si>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</si>
  <si>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</si>
  <si>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</si>
  <si>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</si>
  <si>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</si>
  <si>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</si>
  <si>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</si>
  <si>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</si>
  <si>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</si>
  <si>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</si>
  <si>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</si>
  <si>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</si>
  <si>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</si>
  <si>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</si>
  <si>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</si>
  <si>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</si>
  <si>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</si>
  <si>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</si>
  <si>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</si>
  <si>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</si>
  <si>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</si>
  <si>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</si>
  <si>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</si>
  <si>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</si>
  <si>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</si>
  <si>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</si>
  <si>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</si>
  <si>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</si>
  <si>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</si>
  <si>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</si>
  <si>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</si>
  <si>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</si>
  <si>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</si>
  <si>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</si>
  <si>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</si>
  <si>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</si>
  <si>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</si>
  <si>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</si>
  <si>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</si>
  <si>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</si>
  <si>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</si>
  <si>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</si>
  <si>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</si>
  <si>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</si>
  <si>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</si>
  <si>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</si>
  <si>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</si>
  <si>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</si>
  <si>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</si>
  <si>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</si>
  <si>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</si>
  <si>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</si>
  <si>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</si>
  <si>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</si>
  <si>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</si>
  <si>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</si>
  <si>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</si>
  <si>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</si>
  <si>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</si>
  <si>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</si>
  <si>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</si>
  <si>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</si>
  <si>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</si>
  <si>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</si>
  <si>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</si>
  <si>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</si>
  <si>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</si>
  <si>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</si>
  <si>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</si>
  <si>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</si>
  <si>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</si>
  <si>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</si>
  <si>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</si>
  <si>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</si>
  <si>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</si>
  <si>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</si>
  <si>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</si>
  <si>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</si>
  <si>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</si>
  <si>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</si>
  <si>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</si>
  <si>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</si>
  <si>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</si>
  <si>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</si>
  <si>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</si>
  <si>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</si>
  <si>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</si>
  <si>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</si>
  <si>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</si>
  <si>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</si>
  <si>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</si>
  <si>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</si>
  <si>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</si>
  <si>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</si>
  <si>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</si>
  <si>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</si>
  <si>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</si>
  <si>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</si>
  <si>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</si>
  <si>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</si>
  <si>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</si>
  <si>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</si>
  <si>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</si>
  <si>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</si>
  <si>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</si>
  <si>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</si>
  <si>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</si>
  <si>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</si>
  <si>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</si>
  <si>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</si>
  <si>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</si>
  <si>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</si>
  <si>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</si>
  <si>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</si>
  <si>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</si>
  <si>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</si>
  <si>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</si>
  <si>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</si>
  <si>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</si>
  <si>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</si>
  <si>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</si>
  <si>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</si>
  <si>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</si>
  <si>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</si>
  <si>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</si>
  <si>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</si>
  <si>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</si>
  <si>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</si>
  <si>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</si>
  <si>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</si>
  <si>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</si>
  <si>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</si>
  <si>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</si>
  <si>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</si>
  <si>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</si>
  <si>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</si>
  <si>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</si>
  <si>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</si>
  <si>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</si>
  <si>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</si>
  <si>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</si>
  <si>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</si>
  <si>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</si>
  <si>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</si>
  <si>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</si>
  <si>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</si>
  <si>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</si>
  <si>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</si>
  <si>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</si>
  <si>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</si>
  <si>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</si>
  <si>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</si>
  <si>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</si>
  <si>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</si>
  <si>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</si>
  <si>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</si>
  <si>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</si>
  <si>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</si>
  <si>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</si>
  <si>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</si>
  <si>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</si>
  <si>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</si>
  <si>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</si>
  <si>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</si>
  <si>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</si>
  <si>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</si>
  <si>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</si>
  <si>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</si>
  <si>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</si>
  <si>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</si>
  <si>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</si>
  <si>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</si>
  <si>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</si>
  <si>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</si>
  <si>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</si>
  <si>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</si>
  <si>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</si>
  <si>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</si>
  <si>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</si>
  <si>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</si>
  <si>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</si>
  <si>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</si>
  <si>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</si>
  <si>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</si>
  <si>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</si>
  <si>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</si>
  <si>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</si>
  <si>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</si>
  <si>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</si>
  <si>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</si>
  <si>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</si>
  <si>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</si>
  <si>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</si>
  <si>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</si>
  <si>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</si>
  <si>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</si>
  <si>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</si>
  <si>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</si>
  <si>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</si>
  <si>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</si>
  <si>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</si>
  <si>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</si>
  <si>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</si>
  <si>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</si>
  <si>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</si>
  <si>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</si>
  <si>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</si>
  <si>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</si>
  <si>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</si>
  <si>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</si>
  <si>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</si>
  <si>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</si>
  <si>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</si>
  <si>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</si>
  <si>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</si>
  <si>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</si>
  <si>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</si>
  <si>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</si>
  <si>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</si>
  <si>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</si>
  <si>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</si>
  <si>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</si>
  <si>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</si>
  <si>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</si>
  <si>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</si>
  <si>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</si>
  <si>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</si>
  <si>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</si>
  <si>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</si>
  <si>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</si>
  <si>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</si>
  <si>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</si>
  <si>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</si>
  <si>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</si>
  <si>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</si>
  <si>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</si>
  <si>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</si>
  <si>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</si>
  <si>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</si>
  <si>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</si>
  <si>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</si>
  <si>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</si>
  <si>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</si>
  <si>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</si>
  <si>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</si>
  <si>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</si>
  <si>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</si>
  <si>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</si>
  <si>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</si>
  <si>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</si>
  <si>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</si>
  <si>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</si>
  <si>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</si>
  <si>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</si>
  <si>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</si>
  <si>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</si>
  <si>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</si>
  <si>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</si>
  <si>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</si>
  <si>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</si>
  <si>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</si>
  <si>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</si>
  <si>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</si>
  <si>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</si>
  <si>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</si>
  <si>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</si>
  <si>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</si>
  <si>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</si>
  <si>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</si>
  <si>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</si>
  <si>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</si>
  <si>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</si>
  <si>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</si>
  <si>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</si>
  <si>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</si>
  <si>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</si>
  <si>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</si>
  <si>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</si>
  <si>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</si>
  <si>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</si>
  <si>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</si>
  <si>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</si>
  <si>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</si>
  <si>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</si>
  <si>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</si>
  <si>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</si>
  <si>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</si>
  <si>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</si>
  <si>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</si>
  <si>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</si>
  <si>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</si>
  <si>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</si>
  <si>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</si>
  <si>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</si>
  <si>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</si>
  <si>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</si>
  <si>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</si>
  <si>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</si>
  <si>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</si>
  <si>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</si>
  <si>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</si>
  <si>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</si>
  <si>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</si>
  <si>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</si>
  <si>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</si>
  <si>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</si>
  <si>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</si>
  <si>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</si>
  <si>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</si>
  <si>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</si>
  <si>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</si>
  <si>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</si>
  <si>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</si>
  <si>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</si>
  <si>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</si>
  <si>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</si>
  <si>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</si>
  <si>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</si>
  <si>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</si>
  <si>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</si>
  <si>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</si>
  <si>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</si>
  <si>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</si>
  <si>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</si>
  <si>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</si>
  <si>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</si>
  <si>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</si>
  <si>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</si>
  <si>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</si>
  <si>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</si>
  <si>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</si>
  <si>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</si>
  <si>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</si>
  <si>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</si>
  <si>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</si>
  <si>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</si>
  <si>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</si>
  <si>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</si>
  <si>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</si>
  <si>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</si>
  <si>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</si>
  <si>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</si>
  <si>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</si>
  <si>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</si>
  <si>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</si>
  <si>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</si>
  <si>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</si>
  <si>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</si>
  <si>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</si>
  <si>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</si>
  <si>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</si>
  <si>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</si>
  <si>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</si>
  <si>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</si>
  <si>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</si>
  <si>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</si>
  <si>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</si>
  <si>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</si>
  <si>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</si>
  <si>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</si>
  <si>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</si>
  <si>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</si>
  <si>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</si>
  <si>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</si>
  <si>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</si>
  <si>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</si>
  <si>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</si>
  <si>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</si>
  <si>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</si>
  <si>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</si>
  <si>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</si>
  <si>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</si>
  <si>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</si>
  <si>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</si>
  <si>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</si>
  <si>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</si>
  <si>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</si>
  <si>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</si>
  <si>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</si>
  <si>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</si>
  <si>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</si>
  <si>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</si>
  <si>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</si>
  <si>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</si>
  <si>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</si>
  <si>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</si>
  <si>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</si>
  <si>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</si>
  <si>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</si>
  <si>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</si>
  <si>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</si>
  <si>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</si>
  <si>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</si>
  <si>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</si>
  <si>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</si>
  <si>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</si>
  <si>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</si>
  <si>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</si>
  <si>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</si>
  <si>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</si>
  <si>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</si>
  <si>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</si>
  <si>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</si>
  <si>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</si>
  <si>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</si>
  <si>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</si>
  <si>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</si>
  <si>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</si>
  <si>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</si>
  <si>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</si>
  <si>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</si>
  <si>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</si>
  <si>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</si>
  <si>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</si>
  <si>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</si>
  <si>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</si>
  <si>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</si>
  <si>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</si>
  <si>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</si>
  <si>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</si>
  <si>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</si>
  <si>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</si>
  <si>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</si>
  <si>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</si>
  <si>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</si>
  <si>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</si>
  <si>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</si>
  <si>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</si>
  <si>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</si>
  <si>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</si>
  <si>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</si>
  <si>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</si>
  <si>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</si>
  <si>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</si>
  <si>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</si>
  <si>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</si>
  <si>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</si>
  <si>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</si>
  <si>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</si>
  <si>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</si>
  <si>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</si>
  <si>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</si>
  <si>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</si>
  <si>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</si>
  <si>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</si>
  <si>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</si>
  <si>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</si>
  <si>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</si>
  <si>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</si>
  <si>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</si>
  <si>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</si>
  <si>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</si>
  <si>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</si>
  <si>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</si>
  <si>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</si>
  <si>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</si>
  <si>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</si>
  <si>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</si>
  <si>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</si>
  <si>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</si>
  <si>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</si>
  <si>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</si>
  <si>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</si>
  <si>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</si>
  <si>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</si>
  <si>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</si>
  <si>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</si>
  <si>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</si>
  <si>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</si>
  <si>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</si>
  <si>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</si>
  <si>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</si>
  <si>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</si>
  <si>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</si>
  <si>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</si>
  <si>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</si>
  <si>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</si>
  <si>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</si>
  <si>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</si>
  <si>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</si>
  <si>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</si>
  <si>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</si>
  <si>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</si>
  <si>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</si>
  <si>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</si>
  <si>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</si>
  <si>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</si>
  <si>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</si>
  <si>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</si>
  <si>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</si>
  <si>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</si>
  <si>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</si>
  <si>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</si>
  <si>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</si>
  <si>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</si>
  <si>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</si>
  <si>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</si>
  <si>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</si>
  <si>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</si>
  <si>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</si>
  <si>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</si>
  <si>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</si>
  <si>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</si>
  <si>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</si>
  <si>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</si>
  <si>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</si>
  <si>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</si>
  <si>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</si>
  <si>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</si>
  <si>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</si>
  <si>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</si>
  <si>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</si>
  <si>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</si>
  <si>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</si>
  <si>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</si>
  <si>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</si>
  <si>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</si>
  <si>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</si>
  <si>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</si>
  <si>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</si>
  <si>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</si>
  <si>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</si>
  <si>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</si>
  <si>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</si>
  <si>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</si>
  <si>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</si>
  <si>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</si>
  <si>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</si>
  <si>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</si>
  <si>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</si>
  <si>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</si>
  <si>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</si>
  <si>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</si>
  <si>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</si>
  <si>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</si>
  <si>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</si>
  <si>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</si>
  <si>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</si>
  <si>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</si>
  <si>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</si>
  <si>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</si>
  <si>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</si>
  <si>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</si>
  <si>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</si>
  <si>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</si>
  <si>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</si>
  <si>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</si>
  <si>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</si>
  <si>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</si>
  <si>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</si>
  <si>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</si>
  <si>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</si>
  <si>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</si>
  <si>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</si>
  <si>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</si>
  <si>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</si>
  <si>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</si>
  <si>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</si>
  <si>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</si>
  <si>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</si>
  <si>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</si>
  <si>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</si>
  <si>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</si>
  <si>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</si>
  <si>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</si>
  <si>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</si>
  <si>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</si>
  <si>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</si>
  <si>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</si>
  <si>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</si>
  <si>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</si>
  <si>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</si>
  <si>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</si>
  <si>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</si>
  <si>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</si>
  <si>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</si>
  <si>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</si>
  <si>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</si>
  <si>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</si>
  <si>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</si>
  <si>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</si>
  <si>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</si>
  <si>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</si>
  <si>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</si>
  <si>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</si>
  <si>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</si>
  <si>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</si>
  <si>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</si>
  <si>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</si>
  <si>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</si>
  <si>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</si>
  <si>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</si>
  <si>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</si>
  <si>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</si>
  <si>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</si>
  <si>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</si>
  <si>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</si>
  <si>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</si>
  <si>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</si>
  <si>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</si>
  <si>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</si>
  <si>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</si>
  <si>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</si>
  <si>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</si>
  <si>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</si>
  <si>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</si>
  <si>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</si>
  <si>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</si>
  <si>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</si>
  <si>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</si>
  <si>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</si>
  <si>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</si>
  <si>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</si>
  <si>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</si>
  <si>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</si>
  <si>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</si>
  <si>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</si>
  <si>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</si>
  <si>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</si>
  <si>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</si>
  <si>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</si>
  <si>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</si>
  <si>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</si>
  <si>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</si>
  <si>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</si>
  <si>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</si>
  <si>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</si>
  <si>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</si>
  <si>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</si>
  <si>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</si>
  <si>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</si>
  <si>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</si>
  <si>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</si>
  <si>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</si>
  <si>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</si>
  <si>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</si>
  <si>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</si>
  <si>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</si>
  <si>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</si>
  <si>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</si>
  <si>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</si>
  <si>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</si>
  <si>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</si>
  <si>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</si>
  <si>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</si>
  <si>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</si>
  <si>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</si>
  <si>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</si>
  <si>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</si>
  <si>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</si>
  <si>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</si>
  <si>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</si>
  <si>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</si>
  <si>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</si>
  <si>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</si>
  <si>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</si>
  <si>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</si>
  <si>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</si>
  <si>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</si>
  <si>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</si>
  <si>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</si>
  <si>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</si>
  <si>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</si>
  <si>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</si>
  <si>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</si>
  <si>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</si>
  <si>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</si>
  <si>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</si>
  <si>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</si>
  <si>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</si>
  <si>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</si>
  <si>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</si>
  <si>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</si>
  <si>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</si>
  <si>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</si>
  <si>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</si>
  <si>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</si>
  <si>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</si>
  <si>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</si>
  <si>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</si>
  <si>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</si>
  <si>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</si>
  <si>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</si>
  <si>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</si>
  <si>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</si>
  <si>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</si>
  <si>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</si>
  <si>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</si>
  <si>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</si>
  <si>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</si>
  <si>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</si>
  <si>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</si>
  <si>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</si>
  <si>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</si>
  <si>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</si>
  <si>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</si>
  <si>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</si>
  <si>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</si>
  <si>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</si>
  <si>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</si>
  <si>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</si>
  <si>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</si>
  <si>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</si>
  <si>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</si>
  <si>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</si>
  <si>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</si>
  <si>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</si>
  <si>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</si>
  <si>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</si>
  <si>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</si>
  <si>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</si>
  <si>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</si>
  <si>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</si>
  <si>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</si>
  <si>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</si>
  <si>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</si>
  <si>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</si>
  <si>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</si>
  <si>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</si>
  <si>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</si>
  <si>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</si>
  <si>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</si>
  <si>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</si>
  <si>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</si>
  <si>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</si>
  <si>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</si>
  <si>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</si>
  <si>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</si>
  <si>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</si>
  <si>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</si>
  <si>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</si>
  <si>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</si>
  <si>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</si>
  <si>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</si>
  <si>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</si>
  <si>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</si>
  <si>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</si>
  <si>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</si>
  <si>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</si>
  <si>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</si>
  <si>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</si>
  <si>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</si>
  <si>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</si>
  <si>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</si>
  <si>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</si>
  <si>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</si>
  <si>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</si>
  <si>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</si>
  <si>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</si>
  <si>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</si>
  <si>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</si>
  <si>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</si>
  <si>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</si>
  <si>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</si>
  <si>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</si>
  <si>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</si>
  <si>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</si>
  <si>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</si>
  <si>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</si>
  <si>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</si>
  <si>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</si>
  <si>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</si>
  <si>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</si>
  <si>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</si>
  <si>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</si>
  <si>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</si>
  <si>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</si>
  <si>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</si>
  <si>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</si>
  <si>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</si>
  <si>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</si>
  <si>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</si>
  <si>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</si>
  <si>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</si>
  <si>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</si>
  <si>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</si>
  <si>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</si>
  <si>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</si>
  <si>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</si>
  <si>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</si>
  <si>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</si>
  <si>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</si>
  <si>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</si>
  <si>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</si>
  <si>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</si>
  <si>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</si>
  <si>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</si>
  <si>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</si>
  <si>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</si>
  <si>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</si>
  <si>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</si>
  <si>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</si>
  <si>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</si>
  <si>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</si>
  <si>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</si>
  <si>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</si>
  <si>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</si>
  <si>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</si>
  <si>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</si>
  <si>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</si>
  <si>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</si>
  <si>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</si>
  <si>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</si>
  <si>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</si>
  <si>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</si>
  <si>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</si>
  <si>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</si>
  <si>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</si>
  <si>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</si>
  <si>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</si>
  <si>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</si>
  <si>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</si>
  <si>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</si>
  <si>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</si>
  <si>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</si>
  <si>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</si>
  <si>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</si>
  <si>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</si>
  <si>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</si>
  <si>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</si>
  <si>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</si>
  <si>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</si>
  <si>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</si>
  <si>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</si>
  <si>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</si>
  <si>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</si>
  <si>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</si>
  <si>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</si>
  <si>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</si>
  <si>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</si>
  <si>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</si>
  <si>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</si>
  <si>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</si>
  <si>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</si>
  <si>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</si>
  <si>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</si>
  <si>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</si>
  <si>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</si>
  <si>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</si>
  <si>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</si>
  <si>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</si>
  <si>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</si>
  <si>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</si>
  <si>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</si>
  <si>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</si>
  <si>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</si>
  <si>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</si>
  <si>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</si>
  <si>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</si>
  <si>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</si>
  <si>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</si>
  <si>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</si>
  <si>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</si>
  <si>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</si>
  <si>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</si>
  <si>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</si>
  <si>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</si>
  <si>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</si>
  <si>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</si>
  <si>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</si>
  <si>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</si>
  <si>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</si>
  <si>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</si>
  <si>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</si>
  <si>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</si>
  <si>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</si>
  <si>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</si>
  <si>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</si>
  <si>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</si>
  <si>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</si>
  <si>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</si>
  <si>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</si>
  <si>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</si>
  <si>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</si>
  <si>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</si>
  <si>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</si>
  <si>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</si>
  <si>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</si>
  <si>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</si>
  <si>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</si>
  <si>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</si>
  <si>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</si>
  <si>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</si>
  <si>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</si>
  <si>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</si>
  <si>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</si>
  <si>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</si>
  <si>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</si>
  <si>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</si>
  <si>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</si>
  <si>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</si>
  <si>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</si>
  <si>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</si>
  <si>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</si>
  <si>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</si>
  <si>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</si>
  <si>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</si>
  <si>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</si>
  <si>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</si>
  <si>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</si>
  <si>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</si>
  <si>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</si>
  <si>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</si>
  <si>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</si>
  <si>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</si>
  <si>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</si>
  <si>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</si>
  <si>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</si>
  <si>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</si>
  <si>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</si>
  <si>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</si>
  <si>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</si>
  <si>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</si>
  <si>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</si>
  <si>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</si>
  <si>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</si>
  <si>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</si>
  <si>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</si>
  <si>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</si>
  <si>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</si>
  <si>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</si>
  <si>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</si>
  <si>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</si>
  <si>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</si>
  <si>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</si>
  <si>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</si>
  <si>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</si>
  <si>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</si>
  <si>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</si>
  <si>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</si>
  <si>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</si>
  <si>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</si>
  <si>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</si>
  <si>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</si>
  <si>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</si>
  <si>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</si>
  <si>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</si>
  <si>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</si>
  <si>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</si>
  <si>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</si>
  <si>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</si>
  <si>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</si>
  <si>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</si>
  <si>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</si>
  <si>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</si>
  <si>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</si>
  <si>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</si>
  <si>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</si>
  <si>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</si>
  <si>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</si>
  <si>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</si>
  <si>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</si>
  <si>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</si>
  <si>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</si>
  <si>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</si>
  <si>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</si>
  <si>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</si>
  <si>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</si>
  <si>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</si>
  <si>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</si>
  <si>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</si>
  <si>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</si>
  <si>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</si>
  <si>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</si>
  <si>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</si>
  <si>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</si>
  <si>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</si>
  <si>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</si>
  <si>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</si>
  <si>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</si>
  <si>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</si>
  <si>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</si>
  <si>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</si>
  <si>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</si>
  <si>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</si>
  <si>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</si>
  <si>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</si>
  <si>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</si>
  <si>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</si>
  <si>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</si>
  <si>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</si>
  <si>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</si>
  <si>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</si>
  <si>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</si>
  <si>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</si>
  <si>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</si>
  <si>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</si>
  <si>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</si>
  <si>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</si>
  <si>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</si>
  <si>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</si>
  <si>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</si>
  <si>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</si>
  <si>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</si>
  <si>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</si>
  <si>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</si>
  <si>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</si>
  <si>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</si>
  <si>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</si>
  <si>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</si>
  <si>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</si>
  <si>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</si>
  <si>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</si>
  <si>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</si>
  <si>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</si>
  <si>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</si>
  <si>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</si>
  <si>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</si>
  <si>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</si>
  <si>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</si>
  <si>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</si>
  <si>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</si>
  <si>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</si>
  <si>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</si>
  <si>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</si>
  <si>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</si>
  <si>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</si>
  <si>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</si>
  <si>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</si>
  <si>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</si>
  <si>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</si>
  <si>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</si>
  <si>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</si>
  <si>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</si>
  <si>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</si>
  <si>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</si>
  <si>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</si>
  <si>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</si>
  <si>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</si>
  <si>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</si>
  <si>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</si>
  <si>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</si>
  <si>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</si>
  <si>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</si>
  <si>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</si>
  <si>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</si>
  <si>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</si>
  <si>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</si>
  <si>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</si>
  <si>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</si>
  <si>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</si>
  <si>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</si>
  <si>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</si>
  <si>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</si>
  <si>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</si>
  <si>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</si>
  <si>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</si>
  <si>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</si>
  <si>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</si>
  <si>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</si>
  <si>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</si>
  <si>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</si>
  <si>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</si>
  <si>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</si>
  <si>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</si>
  <si>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</si>
  <si>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</si>
  <si>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</si>
  <si>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</si>
  <si>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</si>
  <si>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</si>
  <si>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</si>
  <si>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</si>
  <si>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</si>
  <si>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</si>
  <si>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</si>
  <si>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</si>
  <si>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</si>
  <si>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</si>
  <si>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</si>
  <si>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</si>
  <si>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</si>
  <si>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</si>
  <si>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</si>
  <si>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</si>
  <si>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</si>
  <si>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</si>
  <si>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</si>
  <si>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</si>
  <si>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</si>
  <si>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</si>
  <si>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</si>
  <si>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</si>
  <si>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</si>
  <si>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</si>
  <si>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</si>
  <si>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</si>
  <si>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</si>
  <si>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</si>
  <si>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</si>
  <si>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</si>
  <si>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</si>
  <si>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</si>
  <si>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</si>
  <si>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</si>
  <si>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</si>
  <si>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</si>
  <si>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</si>
  <si>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</si>
  <si>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</si>
  <si>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</si>
  <si>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</si>
  <si>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</si>
  <si>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</si>
  <si>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</si>
  <si>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</si>
  <si>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</si>
  <si>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</si>
  <si>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</si>
  <si>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</si>
  <si>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</si>
  <si>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</si>
  <si>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</si>
  <si>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</si>
  <si>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</si>
  <si>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</si>
  <si>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</si>
  <si>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</si>
  <si>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</si>
  <si>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</si>
  <si>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</si>
  <si>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</si>
  <si>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</si>
  <si>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</si>
  <si>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</si>
  <si>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</si>
  <si>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</si>
  <si>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</si>
  <si>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</si>
  <si>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</si>
  <si>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</si>
  <si>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</si>
  <si>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</si>
  <si>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</si>
  <si>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</si>
  <si>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</si>
  <si>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</si>
  <si>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</si>
  <si>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</si>
  <si>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</si>
  <si>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</si>
  <si>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</si>
  <si>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</si>
  <si>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</si>
  <si>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</si>
  <si>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</si>
  <si>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</si>
  <si>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</si>
  <si>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</si>
  <si>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</si>
  <si>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</si>
  <si>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</si>
  <si>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</si>
  <si>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</si>
  <si>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</si>
  <si>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</si>
  <si>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</si>
  <si>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</si>
  <si>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</si>
  <si>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</si>
  <si>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</si>
  <si>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</si>
  <si>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</si>
  <si>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</si>
  <si>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</si>
  <si>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</si>
  <si>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</si>
  <si>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</si>
  <si>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</si>
  <si>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</si>
  <si>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</si>
  <si>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</si>
  <si>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</si>
  <si>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</si>
  <si>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</si>
  <si>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</si>
  <si>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</si>
  <si>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</si>
  <si>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</si>
  <si>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</si>
  <si>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</si>
  <si>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</si>
  <si>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</si>
  <si>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</si>
  <si>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</si>
  <si>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</si>
  <si>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</si>
  <si>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</si>
  <si>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</si>
  <si>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</si>
  <si>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</si>
  <si>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</si>
  <si>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</si>
  <si>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</si>
  <si>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</si>
  <si>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</si>
  <si>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</si>
  <si>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</si>
  <si>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</si>
  <si>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</si>
  <si>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</si>
  <si>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</si>
  <si>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</si>
  <si>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</si>
  <si>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</si>
  <si>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</si>
  <si>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</si>
  <si>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</si>
  <si>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</si>
  <si>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</si>
  <si>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</si>
  <si>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</si>
  <si>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</si>
  <si>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</si>
  <si>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</si>
  <si>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</si>
  <si>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</si>
  <si>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</si>
  <si>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</si>
  <si>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</si>
  <si>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</si>
  <si>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</si>
  <si>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</si>
  <si>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</si>
  <si>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</si>
  <si>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</si>
  <si>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</si>
  <si>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</si>
  <si>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</si>
  <si>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</si>
  <si>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</si>
  <si>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</si>
  <si>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</si>
  <si>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</si>
  <si>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</si>
  <si>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</si>
  <si>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</si>
  <si>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</si>
  <si>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</si>
  <si>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</si>
  <si>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</si>
  <si>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</si>
  <si>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</si>
  <si>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</si>
  <si>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</si>
  <si>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</si>
  <si>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</si>
  <si>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</si>
  <si>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</si>
  <si>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</si>
  <si>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</si>
  <si>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</si>
  <si>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</si>
  <si>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</si>
  <si>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</si>
  <si>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</si>
  <si>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</si>
  <si>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</si>
  <si>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</si>
  <si>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</si>
  <si>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</si>
  <si>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</si>
  <si>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</si>
  <si>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</si>
  <si>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</si>
  <si>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</si>
  <si>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</si>
  <si>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</si>
  <si>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</si>
  <si>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</si>
  <si>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</si>
  <si>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</si>
  <si>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</si>
  <si>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</si>
  <si>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</si>
  <si>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</si>
  <si>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</si>
  <si>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</si>
  <si>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</si>
  <si>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</si>
  <si>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</si>
  <si>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</si>
  <si>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</si>
  <si>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</si>
  <si>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</si>
  <si>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</si>
  <si>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</si>
  <si>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</si>
  <si>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</si>
  <si>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</si>
  <si>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</si>
  <si>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</si>
  <si>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</si>
  <si>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</si>
  <si>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</si>
  <si>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</si>
  <si>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</si>
  <si>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</si>
  <si>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</si>
  <si>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</si>
  <si>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</si>
  <si>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</si>
  <si>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</si>
  <si>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</si>
  <si>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</si>
  <si>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</si>
  <si>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</si>
  <si>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</si>
  <si>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</si>
  <si>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</si>
  <si>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</si>
  <si>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</si>
  <si>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</si>
  <si>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</si>
  <si>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</si>
  <si>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</si>
  <si>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</si>
  <si>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</si>
  <si>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</si>
  <si>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</si>
  <si>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</si>
  <si>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</si>
  <si>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</si>
  <si>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</si>
  <si>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</si>
  <si>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</si>
  <si>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</si>
  <si>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</si>
  <si>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</si>
  <si>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</si>
  <si>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</si>
  <si>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</si>
  <si>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</si>
  <si>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</si>
  <si>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</si>
  <si>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</si>
  <si>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</si>
  <si>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</si>
  <si>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</si>
  <si>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</si>
  <si>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</si>
  <si>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</si>
  <si>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</si>
  <si>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</si>
  <si>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</si>
  <si>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</si>
  <si>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</si>
  <si>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</si>
  <si>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</si>
  <si>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</si>
  <si>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</si>
  <si>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</si>
  <si>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</si>
  <si>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</si>
  <si>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</si>
  <si>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</si>
  <si>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</si>
  <si>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</si>
  <si>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</si>
  <si>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</si>
  <si>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</si>
  <si>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</si>
  <si>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</si>
  <si>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</si>
  <si>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</si>
  <si>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</si>
  <si>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</si>
  <si>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</si>
  <si>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</si>
  <si>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</si>
  <si>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</si>
  <si>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</si>
  <si>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</si>
  <si>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</si>
  <si>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</si>
  <si>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</si>
  <si>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</si>
  <si>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</si>
  <si>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</si>
  <si>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</si>
  <si>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</si>
  <si>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</si>
  <si>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</si>
  <si>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</si>
  <si>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</si>
  <si>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</si>
  <si>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</si>
  <si>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</si>
  <si>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</si>
  <si>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</si>
  <si>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</si>
  <si>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</si>
  <si>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</si>
  <si>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</si>
  <si>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</si>
  <si>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</si>
  <si>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</si>
  <si>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</si>
  <si>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</si>
  <si>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</si>
  <si>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</si>
  <si>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</si>
  <si>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</si>
  <si>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</si>
  <si>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</si>
  <si>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</si>
  <si>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</si>
  <si>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</si>
  <si>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</si>
  <si>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</si>
  <si>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</si>
  <si>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</si>
  <si>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</si>
  <si>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</si>
  <si>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</si>
  <si>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</si>
  <si>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</si>
  <si>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</si>
  <si>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</si>
  <si>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</si>
  <si>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</si>
  <si>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</si>
  <si>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</si>
  <si>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</si>
  <si>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</si>
  <si>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</si>
  <si>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</si>
  <si>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</si>
  <si>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</si>
  <si>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</si>
  <si>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</si>
  <si>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</si>
  <si>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</si>
  <si>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</si>
  <si>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</si>
  <si>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</si>
  <si>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</si>
  <si>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</si>
  <si>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</si>
  <si>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</si>
  <si>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</si>
  <si>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</si>
  <si>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</si>
  <si>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</si>
  <si>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</si>
  <si>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</si>
  <si>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</si>
  <si>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</si>
  <si>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</si>
  <si>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</si>
  <si>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</si>
  <si>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</si>
  <si>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</si>
  <si>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</si>
  <si>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</si>
  <si>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</si>
  <si>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</si>
  <si>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</si>
  <si>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</si>
  <si>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</si>
  <si>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</si>
  <si>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</si>
  <si>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</si>
  <si>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</si>
  <si>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</si>
  <si>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</si>
  <si>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</si>
  <si>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</si>
  <si>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</si>
  <si>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</si>
  <si>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</si>
  <si>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</si>
  <si>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</si>
  <si>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</si>
  <si>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</si>
  <si>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</si>
  <si>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</si>
  <si>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</si>
  <si>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</si>
  <si>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</si>
  <si>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</si>
  <si>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</si>
  <si>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</si>
  <si>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</si>
  <si>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</si>
  <si>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</si>
  <si>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</si>
  <si>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</si>
  <si>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</si>
  <si>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</si>
  <si>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</si>
  <si>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</si>
  <si>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</si>
  <si>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</si>
  <si>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</si>
  <si>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</si>
  <si>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</si>
  <si>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</si>
  <si>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</si>
  <si>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</si>
  <si>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</si>
  <si>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</si>
  <si>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</si>
  <si>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</si>
  <si>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</si>
  <si>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</si>
  <si>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</si>
  <si>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</si>
  <si>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</si>
  <si>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</si>
  <si>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</si>
  <si>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</si>
  <si>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</si>
  <si>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</si>
  <si>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</si>
  <si>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</si>
  <si>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</si>
  <si>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</si>
  <si>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</si>
  <si>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</si>
  <si>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</si>
  <si>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</si>
  <si>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</si>
  <si>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</si>
  <si>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</si>
  <si>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</si>
  <si>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</si>
  <si>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</si>
  <si>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</si>
  <si>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</si>
  <si>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</si>
  <si>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</si>
  <si>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</si>
  <si>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</si>
  <si>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</si>
  <si>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</si>
  <si>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</si>
  <si>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</si>
  <si>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</si>
  <si>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</si>
  <si>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</si>
  <si>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</si>
  <si>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</si>
  <si>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</si>
  <si>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</si>
  <si>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</si>
  <si>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</si>
  <si>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</si>
  <si>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</si>
  <si>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</si>
  <si>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</si>
  <si>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</si>
  <si>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</si>
  <si>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</si>
  <si>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</si>
  <si>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</si>
  <si>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</si>
  <si>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</si>
  <si>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</si>
  <si>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</si>
  <si>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</si>
  <si>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</si>
  <si>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</si>
  <si>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</si>
  <si>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</si>
  <si>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</si>
  <si>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</si>
  <si>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</si>
  <si>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</si>
  <si>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</si>
  <si>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</si>
  <si>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</si>
  <si>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</si>
  <si>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</si>
  <si>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</si>
  <si>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</si>
  <si>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</si>
  <si>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</si>
  <si>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</si>
  <si>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</si>
  <si>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</si>
  <si>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</si>
  <si>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</si>
  <si>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</si>
  <si>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</si>
  <si>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</si>
  <si>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</si>
  <si>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</si>
  <si>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</si>
  <si>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</si>
  <si>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</si>
  <si>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</si>
  <si>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</si>
  <si>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</si>
  <si>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</si>
  <si>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</si>
  <si>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</si>
  <si>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</si>
  <si>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</si>
  <si>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</si>
  <si>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</si>
  <si>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</si>
  <si>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</si>
  <si>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</si>
  <si>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</si>
  <si>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</si>
  <si>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</si>
  <si>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</si>
  <si>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</si>
  <si>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</si>
  <si>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</si>
  <si>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</si>
  <si>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</si>
  <si>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</si>
  <si>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</si>
  <si>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</si>
  <si>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</si>
  <si>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</si>
  <si>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</si>
  <si>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</si>
  <si>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</si>
  <si>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</si>
  <si>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</si>
  <si>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</si>
  <si>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</si>
  <si>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</si>
  <si>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</si>
  <si>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</si>
  <si>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</si>
  <si>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</si>
  <si>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</si>
  <si>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</si>
  <si>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</si>
  <si>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</si>
  <si>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</si>
  <si>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</si>
  <si>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</si>
  <si>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</si>
  <si>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</si>
  <si>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</si>
  <si>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</si>
  <si>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</si>
  <si>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</si>
  <si>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</si>
  <si>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</si>
  <si>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</si>
  <si>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</si>
  <si>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</si>
  <si>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</si>
  <si>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</si>
  <si>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</si>
  <si>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</si>
  <si>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</si>
  <si>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</si>
  <si>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</si>
  <si>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</si>
  <si>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</si>
  <si>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</si>
  <si>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</si>
  <si>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</si>
  <si>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</si>
  <si>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</si>
  <si>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</si>
  <si>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</si>
  <si>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</si>
  <si>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</si>
  <si>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</si>
  <si>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</si>
  <si>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</si>
  <si>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</si>
  <si>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</si>
  <si>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</si>
  <si>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</si>
  <si>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</si>
  <si>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</si>
  <si>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</si>
  <si>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</si>
  <si>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</si>
  <si>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</si>
  <si>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</si>
  <si>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</si>
  <si>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</si>
  <si>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</si>
  <si>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</si>
  <si>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</si>
  <si>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</si>
  <si>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</si>
  <si>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</si>
  <si>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</si>
  <si>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</si>
  <si>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</si>
  <si>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</si>
  <si>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</si>
  <si>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</si>
  <si>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</si>
  <si>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</si>
  <si>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</si>
  <si>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</si>
  <si>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</si>
  <si>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</si>
  <si>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</si>
  <si>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</si>
  <si>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</si>
  <si>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</si>
  <si>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</si>
  <si>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</si>
  <si>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</si>
  <si>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</si>
  <si>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</si>
  <si>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</si>
  <si>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</si>
  <si>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</si>
  <si>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</si>
  <si>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</si>
  <si>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</si>
  <si>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</si>
  <si>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</si>
  <si>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</si>
  <si>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</si>
  <si>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</si>
  <si>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</si>
  <si>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</si>
  <si>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</si>
  <si>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</si>
  <si>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</si>
  <si>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</si>
  <si>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</si>
  <si>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</si>
  <si>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</si>
  <si>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</si>
  <si>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</si>
  <si>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</si>
  <si>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</si>
  <si>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</si>
  <si>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</si>
  <si>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</si>
  <si>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</si>
  <si>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</si>
  <si>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</si>
  <si>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</si>
  <si>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</si>
  <si>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</si>
  <si>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</si>
  <si>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</si>
  <si>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</si>
  <si>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</si>
  <si>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</si>
  <si>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</si>
  <si>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</si>
  <si>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</si>
  <si>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</si>
  <si>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</si>
  <si>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</si>
  <si>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</si>
  <si>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</si>
  <si>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</si>
  <si>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</si>
  <si>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</si>
  <si>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</si>
  <si>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</si>
  <si>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</si>
  <si>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</si>
  <si>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</si>
  <si>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</si>
  <si>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</si>
  <si>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</si>
  <si>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</si>
  <si>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</si>
  <si>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</si>
  <si>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</si>
  <si>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</si>
  <si>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</si>
  <si>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</si>
  <si>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</si>
  <si>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</si>
  <si>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</si>
  <si>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</si>
  <si>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</si>
  <si>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</si>
  <si>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</si>
  <si>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</si>
  <si>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</si>
  <si>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</si>
  <si>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</si>
  <si>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</si>
  <si>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</si>
  <si>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</si>
  <si>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</si>
  <si>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</si>
  <si>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</si>
  <si>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</si>
  <si>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</si>
  <si>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</si>
  <si>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</si>
  <si>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</si>
  <si>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</si>
  <si>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</si>
  <si>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</si>
  <si>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</si>
  <si>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</si>
  <si>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</si>
  <si>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</si>
  <si>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</si>
  <si>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</si>
  <si>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</si>
  <si>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</si>
  <si>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</si>
  <si>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</si>
  <si>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</si>
  <si>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</si>
  <si>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</si>
  <si>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</si>
  <si>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</si>
  <si>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</si>
  <si>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</si>
  <si>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</si>
  <si>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</si>
  <si>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</si>
  <si>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</si>
  <si>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</si>
  <si>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</si>
  <si>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</si>
  <si>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</si>
  <si>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</si>
  <si>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</si>
  <si>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</si>
  <si>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</si>
  <si>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</si>
  <si>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</si>
  <si>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</si>
  <si>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</si>
  <si>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</si>
  <si>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</si>
  <si>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</si>
  <si>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</si>
  <si>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</si>
  <si>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</si>
  <si>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</si>
  <si>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</si>
  <si>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</si>
  <si>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</si>
  <si>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</si>
  <si>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</si>
  <si>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</si>
  <si>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</si>
  <si>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</si>
  <si>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</si>
  <si>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</si>
  <si>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</si>
  <si>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</si>
  <si>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</si>
  <si>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</si>
  <si>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</si>
  <si>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</si>
  <si>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</si>
  <si>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</si>
  <si>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</si>
  <si>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</si>
  <si>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</si>
  <si>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</si>
  <si>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</si>
  <si>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</si>
  <si>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</si>
  <si>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</si>
  <si>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</si>
  <si>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</si>
  <si>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</si>
  <si>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</si>
  <si>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</si>
  <si>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</si>
  <si>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</si>
  <si>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</si>
  <si>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</si>
  <si>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</si>
  <si>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</si>
  <si>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</si>
  <si>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</si>
  <si>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</si>
  <si>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</si>
  <si>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</si>
  <si>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</si>
  <si>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</si>
  <si>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</si>
  <si>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</si>
  <si>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</si>
  <si>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</si>
  <si>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</si>
  <si>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</si>
  <si>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</si>
  <si>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</si>
  <si>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</si>
  <si>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</si>
  <si>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</si>
  <si>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</si>
  <si>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</si>
  <si>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</si>
  <si>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</si>
  <si>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</si>
  <si>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</si>
  <si>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</si>
  <si>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</si>
  <si>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</si>
  <si>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</si>
  <si>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</si>
  <si>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</si>
  <si>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</si>
  <si>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</si>
  <si>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</si>
  <si>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</si>
  <si>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</si>
  <si>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</si>
  <si>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</si>
  <si>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</si>
  <si>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</si>
  <si>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</si>
  <si>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</si>
  <si>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</si>
  <si>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</si>
  <si>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</si>
  <si>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</si>
  <si>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</si>
  <si>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</si>
  <si>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</si>
  <si>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</si>
  <si>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</si>
  <si>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</si>
  <si>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</si>
  <si>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</si>
  <si>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</si>
  <si>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</si>
  <si>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</si>
  <si>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</si>
  <si>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</si>
  <si>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</si>
  <si>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</si>
  <si>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</si>
  <si>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</si>
  <si>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</si>
  <si>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</si>
  <si>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</si>
  <si>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</si>
  <si>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</si>
  <si>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</si>
  <si>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</si>
  <si>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</si>
  <si>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</si>
  <si>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</si>
  <si>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</si>
  <si>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</si>
  <si>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</si>
  <si>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</si>
  <si>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</si>
  <si>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</si>
  <si>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</si>
  <si>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</si>
  <si>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</si>
  <si>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</si>
  <si>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</si>
  <si>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</si>
  <si>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</si>
  <si>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</si>
  <si>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</si>
  <si>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</si>
  <si>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</si>
  <si>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</si>
  <si>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</si>
  <si>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</si>
  <si>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</si>
  <si>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</si>
  <si>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</si>
  <si>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</si>
  <si>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</si>
  <si>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</si>
  <si>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</si>
  <si>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</si>
  <si>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</si>
  <si>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</si>
  <si>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</si>
  <si>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</si>
  <si>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</si>
  <si>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</si>
  <si>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</si>
  <si>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</si>
  <si>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</si>
  <si>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</si>
  <si>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</si>
  <si>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</si>
  <si>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</si>
  <si>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</si>
  <si>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</si>
  <si>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</si>
  <si>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</si>
  <si>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</si>
  <si>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</si>
  <si>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</si>
  <si>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</si>
  <si>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</si>
  <si>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</si>
  <si>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</si>
  <si>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</si>
  <si>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</si>
  <si>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</si>
  <si>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</si>
  <si>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</si>
  <si>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</si>
  <si>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</si>
  <si>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</si>
  <si>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</si>
  <si>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</si>
  <si>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</si>
  <si>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</si>
  <si>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</si>
  <si>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</si>
  <si>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</si>
  <si>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</si>
  <si>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</si>
  <si>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</si>
  <si>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</si>
  <si>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</si>
  <si>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</si>
  <si>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</si>
  <si>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</si>
  <si>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</si>
  <si>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</si>
  <si>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</si>
  <si>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</si>
  <si>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</si>
  <si>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</si>
  <si>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</si>
  <si>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</si>
  <si>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</si>
  <si>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</si>
  <si>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</si>
  <si>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</si>
  <si>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</si>
  <si>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</si>
  <si>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</si>
  <si>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</si>
  <si>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</si>
  <si>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</si>
  <si>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</si>
  <si>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</si>
  <si>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</si>
  <si>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</si>
  <si>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</si>
  <si>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</si>
  <si>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</si>
  <si>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</si>
  <si>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</si>
  <si>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</si>
  <si>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</si>
  <si>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</si>
  <si>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</si>
  <si>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</si>
  <si>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</si>
  <si>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</si>
  <si>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</si>
  <si>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</si>
  <si>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</si>
  <si>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</si>
  <si>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</si>
  <si>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</si>
  <si>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</si>
  <si>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</si>
  <si>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</si>
  <si>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</si>
  <si>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</si>
  <si>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</si>
  <si>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</si>
  <si>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</si>
  <si>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</si>
  <si>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</si>
  <si>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</si>
  <si>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</si>
  <si>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</si>
  <si>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</si>
  <si>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</si>
  <si>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</si>
  <si>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</si>
  <si>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</si>
  <si>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</si>
  <si>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</si>
  <si>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</si>
  <si>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</si>
  <si>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</si>
  <si>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</si>
  <si>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</si>
  <si>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</si>
  <si>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</si>
  <si>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</si>
  <si>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</si>
  <si>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</si>
  <si>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</si>
  <si>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</si>
  <si>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</si>
  <si>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</si>
  <si>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</si>
  <si>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</si>
  <si>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</si>
  <si>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</si>
  <si>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</si>
  <si>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</si>
  <si>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</si>
  <si>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</si>
  <si>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</si>
  <si>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</si>
  <si>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</si>
  <si>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</si>
  <si>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</si>
  <si>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</si>
  <si>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</si>
  <si>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</si>
  <si>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</si>
  <si>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</si>
  <si>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</si>
  <si>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</si>
  <si>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</si>
  <si>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</si>
  <si>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</si>
  <si>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</si>
  <si>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</si>
  <si>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</si>
  <si>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</si>
  <si>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</si>
  <si>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</si>
  <si>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</si>
  <si>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</si>
  <si>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</si>
  <si>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</si>
  <si>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</si>
  <si>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</si>
  <si>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</si>
  <si>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</si>
  <si>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</si>
  <si>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</si>
  <si>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</si>
  <si>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</si>
  <si>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</si>
  <si>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</si>
  <si>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</si>
  <si>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</si>
  <si>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</si>
  <si>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</si>
  <si>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</si>
  <si>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</si>
  <si>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</si>
  <si>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</si>
  <si>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</si>
  <si>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</si>
  <si>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</si>
  <si>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</si>
  <si>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</si>
  <si>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</si>
  <si>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</si>
  <si>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</si>
  <si>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</si>
  <si>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</si>
  <si>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</si>
  <si>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</si>
  <si>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</si>
  <si>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</si>
  <si>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</si>
  <si>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</si>
  <si>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</si>
  <si>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</si>
  <si>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</si>
  <si>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</si>
  <si>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</si>
  <si>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</si>
  <si>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</si>
  <si>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</si>
  <si>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</si>
  <si>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</si>
  <si>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</si>
  <si>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</si>
  <si>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</si>
  <si>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</si>
  <si>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</si>
  <si>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</si>
  <si>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</si>
  <si>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</si>
  <si>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</si>
  <si>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</si>
  <si>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</si>
  <si>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</si>
  <si>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</si>
  <si>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</si>
  <si>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</si>
  <si>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</si>
  <si>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</si>
  <si>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</si>
  <si>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</si>
  <si>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</si>
  <si>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</si>
  <si>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</si>
  <si>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</si>
  <si>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</si>
  <si>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</si>
  <si>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</si>
  <si>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</si>
  <si>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</si>
  <si>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</si>
  <si>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</si>
  <si>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</si>
  <si>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</si>
  <si>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</si>
  <si>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</si>
  <si>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</si>
  <si>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</si>
  <si>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</si>
  <si>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</si>
  <si>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</si>
  <si>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</si>
  <si>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</si>
  <si>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</si>
  <si>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</si>
  <si>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</si>
  <si>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</si>
  <si>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</si>
  <si>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</si>
  <si>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</si>
  <si>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</si>
  <si>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</si>
  <si>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</si>
  <si>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</si>
  <si>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</si>
  <si>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</si>
  <si>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</si>
  <si>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</si>
  <si>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</si>
  <si>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</si>
  <si>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</si>
  <si>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</si>
  <si>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</si>
  <si>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</si>
  <si>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</si>
  <si>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</si>
  <si>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</si>
  <si>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</si>
  <si>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</si>
  <si>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</si>
  <si>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</si>
  <si>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</si>
  <si>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</si>
  <si>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</si>
  <si>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</si>
  <si>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</si>
  <si>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</si>
  <si>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</si>
  <si>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</si>
  <si>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</si>
  <si>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</si>
  <si>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</si>
  <si>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</si>
  <si>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</si>
  <si>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</si>
  <si>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</si>
  <si>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</si>
  <si>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</si>
  <si>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</si>
  <si>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</si>
  <si>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</si>
  <si>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</si>
  <si>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</si>
  <si>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</si>
  <si>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</si>
  <si>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</si>
  <si>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</si>
  <si>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</si>
  <si>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</si>
  <si>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</si>
  <si>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</si>
  <si>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</si>
  <si>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</si>
  <si>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</si>
  <si>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</si>
  <si>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</si>
  <si>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</si>
  <si>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</si>
  <si>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</si>
  <si>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</si>
  <si>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</si>
  <si>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</si>
  <si>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</si>
  <si>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</si>
  <si>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</si>
  <si>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</si>
  <si>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</si>
  <si>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</si>
  <si>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</si>
  <si>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</si>
  <si>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</si>
  <si>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</si>
  <si>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</si>
  <si>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</si>
  <si>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</si>
  <si>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</si>
  <si>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</si>
  <si>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</si>
  <si>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</si>
  <si>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</si>
  <si>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</si>
  <si>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</si>
  <si>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</si>
  <si>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</si>
  <si>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</si>
  <si>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</si>
  <si>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</si>
  <si>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</si>
  <si>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</si>
  <si>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</si>
  <si>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</si>
  <si>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</si>
  <si>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</si>
  <si>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</si>
  <si>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</si>
  <si>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</si>
  <si>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</si>
  <si>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</si>
  <si>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</si>
  <si>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</si>
  <si>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</si>
  <si>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</si>
  <si>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</si>
  <si>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</si>
  <si>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</si>
  <si>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</si>
  <si>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</si>
  <si>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</si>
  <si>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</si>
  <si>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</si>
  <si>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</si>
  <si>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</si>
  <si>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</si>
  <si>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</si>
  <si>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</si>
  <si>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</si>
  <si>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</si>
  <si>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</si>
  <si>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</si>
  <si>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</si>
  <si>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</si>
  <si>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</si>
  <si>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</si>
  <si>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</si>
  <si>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</si>
  <si>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</si>
  <si>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</si>
  <si>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</si>
  <si>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</si>
  <si>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</si>
  <si>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</si>
  <si>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</si>
  <si>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</si>
  <si>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</si>
  <si>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</si>
  <si>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</si>
  <si>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</si>
  <si>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</si>
  <si>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</si>
  <si>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</si>
  <si>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</si>
  <si>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</si>
  <si>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</si>
  <si>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</si>
  <si>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</si>
  <si>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</si>
  <si>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</si>
  <si>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</si>
  <si>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</si>
  <si>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</si>
  <si>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</si>
  <si>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</si>
  <si>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</si>
  <si>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</si>
  <si>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</si>
  <si>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</si>
  <si>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</si>
  <si>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</si>
  <si>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</si>
  <si>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</si>
  <si>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</si>
  <si>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</si>
  <si>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</si>
  <si>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</si>
  <si>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</si>
  <si>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</si>
  <si>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</si>
  <si>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</si>
  <si>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</si>
  <si>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</si>
  <si>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</si>
  <si>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</si>
  <si>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</si>
  <si>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</si>
  <si>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</si>
  <si>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</si>
  <si>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</si>
  <si>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</si>
  <si>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</si>
  <si>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</si>
  <si>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</si>
  <si>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</si>
  <si>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</si>
  <si>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</si>
  <si>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</si>
  <si>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</si>
  <si>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</si>
  <si>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</si>
  <si>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</si>
  <si>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</si>
  <si>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</si>
  <si>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</si>
  <si>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</si>
  <si>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</si>
  <si>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</si>
  <si>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</si>
  <si>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</si>
  <si>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</si>
  <si>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</si>
  <si>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</si>
  <si>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</si>
  <si>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</si>
  <si>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</si>
  <si>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</si>
  <si>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</si>
  <si>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</si>
  <si>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</si>
  <si>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</si>
  <si>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</si>
  <si>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</si>
  <si>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</si>
  <si>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</si>
  <si>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</si>
  <si>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</si>
  <si>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</si>
  <si>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</si>
  <si>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</si>
  <si>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</si>
  <si>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</si>
  <si>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</si>
  <si>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</si>
  <si>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</si>
  <si>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</si>
  <si>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</si>
  <si>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</si>
  <si>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</si>
  <si>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</si>
  <si>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</si>
  <si>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</si>
  <si>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</si>
  <si>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</si>
  <si>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</si>
  <si>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</si>
  <si>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</si>
  <si>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</si>
  <si>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</si>
  <si>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</si>
  <si>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</si>
  <si>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</si>
  <si>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</si>
  <si>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</si>
  <si>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</si>
  <si>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</si>
  <si>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</si>
  <si>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</si>
  <si>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</si>
  <si>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</si>
  <si>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</si>
  <si>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</si>
  <si>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</si>
  <si>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</si>
  <si>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</si>
  <si>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</si>
  <si>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</si>
  <si>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</si>
  <si>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</si>
  <si>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</si>
  <si>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</si>
  <si>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</si>
  <si>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</si>
  <si>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</si>
  <si>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</si>
  <si>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</si>
  <si>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</si>
  <si>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</si>
  <si>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</si>
  <si>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</si>
  <si>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</si>
  <si>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</si>
  <si>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</si>
  <si>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</si>
  <si>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</si>
  <si>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</si>
  <si>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</si>
  <si>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</si>
  <si>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</si>
  <si>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</si>
  <si>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</si>
  <si>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</si>
  <si>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</si>
  <si>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</si>
  <si>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</si>
  <si>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</si>
  <si>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</si>
  <si>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</si>
  <si>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</si>
  <si>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</si>
  <si>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</si>
  <si>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</si>
  <si>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</si>
  <si>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</si>
  <si>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</si>
  <si>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</si>
  <si>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</si>
  <si>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</si>
  <si>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</si>
  <si>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</si>
  <si>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</si>
  <si>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</si>
  <si>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</si>
  <si>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</si>
  <si>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</si>
  <si>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</si>
  <si>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</si>
  <si>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</si>
  <si>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</si>
  <si>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</si>
  <si>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</si>
  <si>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</si>
  <si>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</si>
  <si>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</si>
  <si>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</si>
  <si>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</si>
  <si>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</si>
  <si>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</si>
  <si>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</si>
  <si>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</si>
  <si>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</si>
  <si>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</si>
  <si>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</si>
  <si>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</si>
  <si>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</si>
  <si>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</si>
  <si>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</si>
  <si>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</si>
  <si>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</si>
  <si>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</si>
  <si>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</si>
  <si>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</si>
  <si>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</si>
  <si>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</si>
  <si>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</si>
  <si>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</si>
  <si>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</si>
  <si>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</si>
  <si>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</si>
  <si>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</si>
  <si>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</si>
  <si>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</si>
  <si>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</si>
  <si>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</si>
  <si>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</si>
  <si>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</si>
  <si>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</si>
  <si>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</si>
  <si>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</si>
  <si>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</si>
  <si>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</si>
  <si>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</si>
  <si>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</si>
  <si>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</si>
  <si>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</si>
  <si>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</si>
  <si>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</si>
  <si>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</si>
  <si>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</si>
  <si>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</si>
  <si>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</si>
  <si>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</si>
  <si>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</si>
  <si>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</si>
  <si>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</si>
  <si>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</si>
  <si>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</si>
  <si>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</si>
  <si>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</si>
  <si>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</si>
  <si>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</si>
  <si>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</si>
  <si>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</si>
  <si>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</si>
  <si>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</si>
  <si>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</si>
  <si>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</si>
  <si>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</si>
  <si>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</si>
  <si>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</si>
  <si>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</si>
  <si>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</si>
  <si>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</si>
  <si>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</si>
  <si>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</si>
  <si>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</si>
  <si>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</si>
  <si>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</si>
  <si>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</si>
  <si>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</si>
  <si>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</si>
  <si>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</si>
  <si>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</si>
  <si>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</si>
  <si>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</si>
  <si>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</si>
  <si>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</si>
  <si>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</si>
  <si>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</si>
  <si>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</si>
  <si>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</si>
  <si>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</si>
  <si>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</si>
  <si>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</si>
  <si>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</si>
  <si>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</si>
  <si>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</si>
  <si>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</si>
  <si>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</si>
  <si>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</si>
  <si>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</si>
  <si>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</si>
  <si>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</si>
  <si>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</si>
  <si>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</si>
  <si>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</si>
  <si>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</si>
  <si>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</si>
  <si>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</si>
  <si>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</si>
  <si>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</si>
  <si>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</si>
  <si>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</si>
  <si>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</si>
  <si>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</si>
  <si>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</si>
  <si>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</si>
  <si>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</si>
  <si>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</si>
  <si>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</si>
  <si>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</si>
  <si>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</si>
  <si>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</si>
  <si>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</si>
  <si>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</si>
  <si>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</si>
  <si>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</si>
  <si>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</si>
  <si>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</si>
  <si>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</si>
  <si>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</si>
  <si>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</si>
  <si>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</si>
  <si>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</si>
  <si>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</si>
  <si>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</si>
  <si>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</si>
  <si>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</si>
  <si>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</si>
  <si>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</si>
  <si>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</si>
  <si>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</si>
  <si>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</si>
  <si>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</si>
  <si>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</si>
  <si>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</si>
  <si>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</si>
  <si>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</si>
  <si>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</si>
  <si>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</si>
  <si>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</si>
  <si>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</si>
  <si>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</si>
  <si>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</si>
  <si>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</si>
  <si>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</si>
  <si>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</si>
  <si>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</si>
  <si>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</si>
  <si>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</si>
  <si>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</si>
  <si>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</si>
  <si>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</si>
  <si>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</si>
  <si>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</si>
  <si>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</si>
  <si>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</si>
  <si>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</si>
  <si>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</si>
  <si>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</si>
  <si>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</si>
  <si>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</si>
  <si>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</si>
  <si>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</si>
  <si>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</si>
  <si>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</si>
  <si>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</si>
  <si>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</si>
  <si>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</si>
  <si>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</si>
  <si>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</si>
  <si>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</si>
  <si>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</si>
  <si>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</si>
  <si>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</si>
  <si>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</si>
  <si>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</si>
  <si>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</si>
  <si>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</si>
  <si>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</si>
  <si>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</si>
  <si>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</si>
  <si>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</si>
  <si>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</si>
  <si>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</si>
  <si>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</si>
  <si>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</si>
  <si>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</si>
  <si>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</si>
  <si>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</si>
  <si>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</si>
  <si>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</si>
  <si>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</si>
  <si>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</si>
  <si>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</si>
  <si>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</si>
  <si>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</si>
  <si>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</si>
  <si>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</si>
  <si>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</si>
  <si>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</si>
  <si>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</si>
  <si>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</si>
  <si>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</si>
  <si>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</si>
  <si>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</si>
  <si>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</si>
  <si>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</si>
  <si>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</si>
  <si>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</si>
  <si>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</si>
  <si>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</si>
  <si>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</si>
  <si>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</si>
  <si>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</si>
  <si>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</si>
  <si>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</si>
  <si>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</si>
  <si>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</si>
  <si>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</si>
  <si>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</si>
  <si>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</si>
  <si>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</si>
  <si>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</si>
  <si>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</si>
  <si>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</si>
  <si>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</si>
  <si>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</si>
  <si>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</si>
  <si>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</si>
  <si>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</si>
  <si>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</si>
  <si>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</si>
  <si>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</si>
  <si>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</si>
  <si>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</si>
  <si>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</si>
  <si>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</si>
  <si>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</si>
  <si>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</si>
  <si>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</si>
  <si>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</si>
  <si>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</si>
  <si>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</si>
  <si>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</si>
  <si>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</si>
  <si>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</si>
  <si>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</si>
  <si>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</si>
  <si>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</si>
  <si>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</si>
  <si>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</si>
  <si>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</si>
  <si>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</si>
  <si>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</si>
  <si>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</si>
  <si>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</si>
  <si>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</si>
  <si>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</si>
  <si>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</si>
  <si>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</si>
  <si>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</si>
  <si>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</si>
  <si>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</si>
  <si>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</si>
  <si>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</si>
  <si>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</si>
  <si>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</si>
  <si>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</si>
  <si>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</si>
  <si>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</si>
  <si>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</si>
  <si>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</si>
  <si>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</si>
  <si>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</si>
  <si>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</si>
  <si>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</si>
  <si>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</si>
  <si>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</si>
  <si>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</si>
  <si>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</si>
  <si>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</si>
  <si>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</si>
  <si>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</si>
  <si>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</si>
  <si>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</si>
  <si>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</si>
  <si>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</si>
  <si>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</si>
  <si>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</si>
  <si>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</si>
  <si>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</si>
  <si>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</si>
  <si>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</si>
  <si>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</si>
  <si>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</si>
  <si>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</si>
  <si>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</si>
  <si>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</si>
  <si>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</si>
  <si>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</si>
  <si>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</si>
  <si>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</si>
  <si>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</si>
  <si>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</si>
  <si>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</si>
  <si>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</si>
  <si>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</si>
  <si>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</si>
  <si>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</si>
  <si>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</si>
  <si>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</si>
  <si>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</si>
  <si>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</si>
  <si>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</si>
  <si>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</si>
  <si>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</si>
  <si>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</si>
  <si>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</si>
  <si>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</si>
  <si>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</si>
  <si>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</si>
  <si>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</si>
  <si>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</si>
  <si>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</si>
  <si>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</si>
  <si>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</si>
  <si>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</si>
  <si>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</si>
  <si>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</si>
  <si>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</si>
  <si>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</si>
  <si>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</si>
  <si>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</si>
  <si>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</si>
  <si>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</si>
  <si>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</si>
  <si>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</si>
  <si>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</si>
  <si>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</si>
  <si>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</si>
  <si>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</si>
  <si>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</si>
  <si>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</si>
  <si>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</si>
  <si>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</si>
  <si>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</si>
  <si>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</si>
  <si>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</si>
  <si>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</si>
  <si>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</si>
  <si>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</si>
  <si>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</si>
  <si>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</si>
  <si>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</si>
  <si>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</si>
  <si>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</si>
  <si>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</si>
  <si>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</si>
  <si>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</si>
  <si>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</si>
  <si>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</si>
  <si>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</si>
  <si>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</si>
  <si>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</si>
  <si>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</si>
  <si>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</si>
  <si>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</si>
  <si>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</si>
  <si>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</si>
  <si>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</si>
  <si>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</si>
  <si>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</si>
  <si>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</si>
  <si>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</si>
  <si>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</si>
  <si>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</si>
  <si>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</si>
  <si>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</si>
  <si>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</si>
  <si>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</si>
  <si>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</si>
  <si>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</si>
  <si>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</si>
  <si>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</si>
  <si>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</si>
  <si>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</si>
  <si>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</si>
  <si>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</si>
  <si>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</si>
  <si>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</si>
  <si>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</si>
  <si>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</si>
  <si>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</si>
  <si>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</si>
  <si>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</si>
  <si>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</si>
  <si>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</si>
  <si>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</si>
  <si>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</si>
  <si>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</si>
  <si>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</si>
  <si>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</si>
  <si>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</si>
  <si>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</si>
  <si>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</si>
  <si>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</si>
  <si>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</si>
  <si>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</si>
  <si>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</si>
  <si>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</si>
  <si>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</si>
  <si>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</si>
  <si>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</si>
  <si>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</si>
  <si>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</si>
  <si>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</si>
  <si>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</si>
  <si>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</si>
  <si>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</si>
  <si>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</si>
  <si>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</si>
  <si>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</si>
  <si>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</si>
  <si>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</si>
  <si>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</si>
  <si>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</si>
  <si>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</si>
  <si>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</si>
  <si>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</si>
  <si>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</si>
  <si>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</si>
  <si>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</si>
  <si>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</si>
  <si>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</si>
  <si>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</si>
  <si>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</si>
  <si>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</si>
  <si>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</si>
  <si>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</si>
  <si>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</si>
  <si>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</si>
  <si>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</si>
  <si>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</si>
  <si>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</si>
  <si>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</si>
  <si>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</si>
  <si>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</si>
  <si>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</si>
  <si>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</si>
  <si>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</si>
  <si>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</si>
  <si>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</si>
  <si>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</si>
  <si>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</si>
  <si>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</si>
  <si>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</si>
  <si>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</si>
  <si>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</si>
  <si>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</si>
  <si>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</si>
  <si>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</si>
  <si>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</si>
  <si>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</si>
  <si>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</si>
  <si>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</si>
  <si>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</si>
  <si>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</si>
  <si>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</si>
  <si>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</si>
  <si>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</si>
  <si>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</si>
  <si>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</si>
  <si>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</si>
  <si>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</si>
  <si>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</si>
  <si>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</si>
  <si>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</si>
  <si>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</si>
  <si>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</si>
  <si>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</si>
  <si>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</si>
  <si>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</si>
  <si>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</si>
  <si>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</si>
  <si>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</si>
  <si>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</si>
  <si>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</si>
  <si>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</si>
  <si>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</si>
  <si>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</si>
  <si>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</si>
  <si>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</si>
  <si>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</si>
  <si>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</si>
  <si>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</si>
  <si>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</si>
  <si>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</si>
  <si>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</si>
  <si>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</si>
  <si>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</si>
  <si>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</si>
  <si>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</si>
  <si>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</si>
  <si>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</si>
  <si>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</si>
  <si>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</si>
  <si>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</si>
  <si>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</si>
  <si>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</si>
  <si>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</si>
  <si>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</si>
  <si>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</si>
  <si>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</si>
  <si>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</si>
  <si>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</si>
  <si>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</si>
  <si>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</si>
  <si>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</si>
  <si>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</si>
  <si>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</si>
  <si>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</si>
  <si>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</si>
  <si>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</si>
  <si>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</si>
  <si>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</si>
  <si>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</si>
  <si>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</si>
  <si>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</si>
  <si>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</si>
  <si>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</si>
  <si>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</si>
  <si>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</si>
  <si>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</si>
  <si>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</si>
  <si>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</si>
  <si>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</si>
  <si>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</si>
  <si>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</si>
  <si>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</si>
  <si>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</si>
  <si>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</si>
  <si>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</si>
  <si>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</si>
  <si>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</si>
  <si>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</si>
  <si>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</si>
  <si>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</si>
  <si>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</si>
  <si>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</si>
  <si>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</si>
  <si>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</si>
  <si>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</si>
  <si>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</si>
  <si>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</si>
  <si>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</si>
  <si>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</si>
  <si>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</si>
  <si>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</si>
  <si>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</si>
  <si>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</si>
  <si>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</si>
  <si>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</si>
  <si>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</si>
  <si>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</si>
  <si>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</si>
  <si>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</si>
  <si>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</si>
  <si>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</si>
  <si>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</si>
  <si>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</si>
  <si>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</si>
  <si>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</si>
  <si>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</si>
  <si>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</si>
  <si>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</si>
  <si>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</si>
  <si>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</si>
  <si>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</si>
  <si>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</si>
  <si>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</si>
  <si>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</si>
  <si>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</si>
  <si>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</si>
  <si>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</si>
  <si>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</si>
  <si>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</si>
  <si>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</si>
  <si>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</si>
  <si>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</si>
  <si>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</si>
  <si>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</si>
  <si>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</si>
  <si>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</si>
  <si>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</si>
  <si>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</si>
  <si>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</si>
  <si>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</si>
  <si>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</si>
  <si>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</si>
  <si>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</si>
  <si>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</si>
  <si>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</si>
  <si>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</si>
  <si>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</si>
  <si>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</si>
  <si>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</si>
  <si>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</si>
  <si>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</si>
  <si>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</si>
  <si>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</si>
  <si>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</si>
  <si>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</si>
  <si>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</si>
  <si>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</si>
  <si>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</si>
  <si>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</si>
  <si>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</si>
  <si>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</si>
  <si>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</si>
  <si>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</si>
  <si>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</si>
  <si>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</si>
  <si>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</si>
  <si>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</si>
  <si>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</si>
  <si>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</si>
  <si>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</si>
  <si>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</si>
  <si>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</si>
  <si>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</si>
  <si>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</si>
  <si>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</si>
  <si>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</si>
  <si>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</si>
  <si>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</si>
  <si>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</si>
  <si>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</si>
  <si>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</si>
  <si>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</si>
  <si>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</si>
  <si>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</si>
  <si>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</si>
  <si>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</si>
  <si>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</si>
  <si>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</si>
  <si>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</si>
  <si>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</si>
  <si>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</si>
  <si>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</si>
  <si>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</si>
  <si>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</si>
  <si>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</si>
  <si>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</si>
  <si>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</si>
  <si>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</si>
  <si>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</si>
  <si>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</si>
  <si>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</si>
  <si>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</si>
  <si>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</si>
  <si>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</si>
  <si>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</si>
  <si>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</si>
  <si>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</si>
  <si>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</si>
  <si>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</si>
  <si>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</si>
  <si>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</si>
  <si>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</si>
  <si>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</si>
  <si>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</si>
  <si>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</si>
  <si>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</si>
  <si>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</si>
  <si>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</si>
  <si>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</si>
  <si>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</si>
  <si>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</si>
  <si>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</si>
  <si>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</si>
  <si>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</si>
  <si>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</si>
  <si>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</si>
  <si>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</si>
  <si>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</si>
  <si>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</si>
  <si>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</si>
  <si>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</si>
  <si>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</si>
  <si>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</si>
  <si>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</si>
  <si>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</si>
  <si>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</si>
  <si>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</si>
  <si>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</si>
  <si>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</si>
  <si>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</si>
  <si>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</si>
  <si>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</si>
  <si>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</si>
  <si>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</si>
  <si>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</si>
  <si>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</si>
  <si>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</si>
  <si>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</si>
  <si>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</si>
  <si>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</si>
  <si>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</si>
  <si>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</si>
  <si>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</si>
  <si>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</si>
  <si>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</si>
  <si>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</si>
  <si>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</si>
  <si>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</si>
  <si>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</si>
  <si>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</si>
  <si>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</si>
  <si>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</si>
  <si>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</si>
  <si>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</si>
  <si>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</si>
  <si>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</si>
  <si>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</si>
  <si>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</si>
  <si>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</si>
  <si>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</si>
  <si>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</si>
  <si>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</si>
  <si>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</si>
  <si>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</si>
  <si>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</si>
  <si>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</si>
  <si>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</si>
  <si>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</si>
  <si>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</si>
  <si>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</si>
  <si>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</si>
  <si>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</si>
  <si>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</si>
  <si>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</si>
  <si>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</si>
  <si>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</si>
  <si>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</si>
  <si>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</si>
  <si>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</si>
  <si>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</si>
  <si>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</si>
  <si>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</si>
  <si>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</si>
  <si>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</si>
  <si>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</si>
  <si>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</si>
  <si>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</si>
  <si>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</si>
  <si>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</si>
  <si>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</si>
  <si>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</si>
  <si>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</si>
  <si>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</si>
  <si>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</si>
  <si>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</si>
  <si>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</si>
  <si>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</si>
  <si>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</si>
  <si>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</si>
  <si>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</si>
  <si>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</si>
  <si>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</si>
  <si>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</si>
  <si>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</si>
  <si>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</si>
  <si>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</si>
  <si>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</si>
  <si>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</si>
  <si>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</si>
  <si>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</si>
  <si>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</si>
  <si>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</si>
  <si>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</si>
  <si>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</si>
  <si>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</si>
  <si>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</si>
  <si>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</si>
  <si>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</si>
  <si>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</si>
  <si>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</si>
  <si>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</si>
  <si>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</si>
  <si>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</si>
  <si>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</si>
  <si>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</si>
  <si>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</si>
  <si>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</si>
  <si>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</si>
  <si>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</si>
  <si>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</si>
  <si>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</si>
  <si>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</si>
  <si>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</si>
  <si>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</si>
  <si>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</si>
  <si>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</si>
  <si>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</si>
  <si>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</si>
  <si>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</si>
  <si>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</si>
  <si>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</si>
  <si>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</si>
  <si>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</si>
  <si>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</si>
  <si>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</si>
  <si>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</si>
  <si>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</si>
  <si>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</si>
  <si>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</si>
  <si>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</si>
  <si>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</si>
  <si>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</si>
  <si>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</si>
  <si>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</si>
  <si>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</si>
  <si>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</si>
  <si>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</si>
  <si>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</si>
  <si>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</si>
  <si>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</si>
  <si>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</si>
  <si>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</si>
  <si>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</si>
  <si>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</si>
  <si>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</si>
  <si>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</si>
  <si>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</si>
  <si>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</si>
  <si>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</si>
  <si>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</si>
  <si>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</si>
  <si>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</si>
  <si>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</si>
  <si>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</si>
  <si>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</si>
  <si>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</si>
  <si>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</si>
  <si>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</si>
  <si>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</si>
  <si>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</si>
  <si>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</si>
  <si>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</si>
  <si>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</si>
  <si>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</si>
  <si>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</si>
  <si>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</si>
  <si>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</si>
  <si>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</si>
  <si>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</si>
  <si>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</si>
  <si>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</si>
  <si>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</si>
  <si>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</si>
  <si>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</si>
  <si>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</si>
  <si>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</si>
  <si>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</si>
  <si>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</si>
  <si>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</si>
  <si>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</si>
  <si>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</si>
  <si>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</si>
  <si>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</si>
  <si>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</si>
  <si>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</si>
  <si>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</si>
  <si>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</si>
  <si>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</si>
  <si>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</si>
  <si>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</si>
  <si>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</si>
  <si>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</si>
  <si>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</si>
  <si>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</si>
  <si>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</si>
  <si>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</si>
  <si>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</si>
  <si>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</si>
  <si>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</si>
  <si>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</si>
  <si>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</si>
  <si>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</si>
  <si>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</si>
  <si>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</si>
  <si>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</si>
  <si>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</si>
  <si>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</si>
  <si>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</si>
  <si>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</si>
  <si>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</si>
  <si>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</si>
  <si>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</si>
  <si>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</si>
  <si>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</si>
  <si>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</si>
  <si>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</si>
  <si>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</si>
  <si>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</si>
  <si>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</si>
  <si>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</si>
  <si>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</si>
  <si>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</si>
  <si>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</si>
  <si>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</si>
  <si>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</si>
  <si>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</si>
  <si>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</si>
  <si>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</si>
  <si>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</si>
  <si>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</si>
  <si>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</si>
  <si>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</si>
  <si>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</si>
  <si>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</si>
  <si>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</si>
  <si>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</si>
  <si>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</si>
  <si>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</si>
  <si>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</si>
  <si>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</si>
  <si>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</si>
  <si>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</si>
  <si>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</si>
  <si>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</si>
  <si>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</si>
  <si>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</si>
  <si>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</si>
  <si>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</si>
  <si>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</si>
  <si>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</si>
  <si>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</si>
  <si>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</si>
  <si>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</si>
  <si>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</si>
  <si>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</si>
  <si>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</si>
  <si>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</si>
  <si>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</si>
  <si>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</si>
  <si>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</si>
  <si>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</si>
  <si>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</si>
  <si>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</si>
  <si>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</si>
  <si>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</si>
  <si>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</si>
  <si>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</si>
  <si>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</si>
  <si>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</si>
  <si>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</si>
  <si>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</si>
  <si>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</si>
  <si>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</si>
  <si>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</si>
  <si>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</si>
  <si>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</si>
  <si>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</si>
  <si>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</si>
  <si>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</si>
  <si>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</si>
  <si>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</si>
  <si>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</si>
  <si>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</si>
  <si>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</si>
  <si>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</si>
  <si>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</si>
  <si>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</si>
  <si>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</si>
  <si>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</si>
  <si>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</si>
  <si>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</si>
  <si>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</si>
  <si>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</si>
  <si>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</si>
  <si>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</si>
  <si>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</si>
  <si>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</si>
  <si>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</si>
  <si>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</si>
  <si>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</si>
  <si>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</si>
  <si>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</si>
  <si>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</si>
  <si>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</si>
  <si>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</si>
  <si>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</si>
  <si>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</si>
  <si>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</si>
  <si>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</si>
  <si>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</si>
  <si>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</si>
  <si>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</si>
  <si>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</si>
  <si>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</si>
  <si>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</si>
  <si>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</si>
  <si>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</si>
  <si>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</si>
  <si>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</si>
  <si>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</si>
  <si>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</si>
  <si>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</si>
  <si>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</si>
  <si>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</si>
  <si>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</si>
  <si>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</si>
  <si>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</si>
  <si>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</si>
  <si>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</si>
  <si>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</si>
  <si>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</si>
  <si>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</si>
  <si>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</si>
  <si>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</si>
  <si>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</si>
  <si>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</si>
  <si>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</si>
  <si>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</si>
  <si>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</si>
  <si>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</si>
  <si>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</si>
  <si>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</si>
  <si>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</si>
  <si>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</si>
  <si>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</si>
  <si>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</si>
  <si>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</si>
  <si>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</si>
  <si>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</si>
  <si>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</si>
  <si>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</si>
  <si>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</si>
  <si>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</si>
  <si>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</si>
  <si>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</si>
  <si>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</si>
  <si>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</si>
  <si>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</si>
  <si>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</si>
  <si>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</si>
  <si>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</si>
  <si>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</si>
  <si>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</si>
  <si>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</si>
  <si>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</si>
  <si>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</si>
  <si>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</si>
  <si>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</si>
  <si>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</si>
  <si>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</si>
  <si>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</si>
  <si>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</si>
  <si>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</si>
  <si>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</si>
  <si>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</si>
  <si>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</si>
  <si>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</si>
  <si>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</si>
  <si>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</si>
  <si>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</si>
  <si>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</si>
  <si>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</si>
  <si>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</si>
  <si>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</si>
  <si>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</si>
  <si>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</si>
  <si>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</si>
  <si>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</si>
  <si>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</si>
  <si>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</si>
  <si>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</si>
  <si>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</si>
  <si>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</si>
  <si>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</si>
  <si>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</si>
  <si>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</si>
  <si>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</si>
  <si>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</si>
  <si>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</si>
  <si>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</si>
  <si>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</si>
  <si>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</si>
  <si>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</si>
  <si>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</si>
  <si>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</si>
  <si>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</si>
  <si>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</si>
  <si>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</si>
  <si>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</si>
  <si>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</si>
  <si>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</si>
  <si>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</si>
  <si>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</si>
  <si>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</si>
  <si>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</si>
  <si>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</si>
  <si>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</si>
  <si>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</si>
  <si>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</si>
  <si>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</si>
  <si>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</si>
  <si>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</si>
  <si>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</si>
  <si>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</si>
  <si>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</si>
  <si>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</si>
  <si>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</si>
  <si>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</si>
  <si>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</si>
  <si>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</si>
  <si>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</si>
  <si>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</si>
  <si>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</si>
  <si>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</si>
  <si>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</si>
  <si>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</si>
  <si>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</si>
  <si>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</si>
  <si>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</si>
  <si>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</si>
  <si>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</si>
  <si>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</si>
  <si>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</si>
  <si>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</si>
  <si>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</si>
  <si>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</si>
  <si>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</si>
  <si>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</si>
  <si>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</si>
  <si>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</si>
  <si>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</si>
  <si>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</si>
  <si>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</si>
  <si>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</si>
  <si>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</si>
  <si>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</si>
  <si>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</si>
  <si>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</si>
  <si>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</si>
  <si>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</si>
  <si>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</si>
  <si>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</si>
  <si>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</si>
  <si>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</si>
  <si>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</si>
  <si>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</si>
  <si>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</si>
  <si>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</si>
  <si>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</si>
  <si>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</si>
  <si>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</si>
  <si>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</si>
  <si>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</si>
  <si>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</si>
  <si>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</si>
  <si>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</si>
  <si>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</si>
  <si>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</si>
  <si>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</si>
  <si>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</si>
  <si>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</si>
  <si>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</si>
  <si>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</si>
  <si>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</si>
  <si>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</si>
  <si>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</si>
  <si>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</si>
  <si>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</si>
  <si>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</si>
  <si>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</si>
  <si>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</si>
  <si>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</si>
  <si>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</si>
  <si>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</si>
  <si>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</si>
  <si>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</si>
  <si>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</si>
  <si>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</si>
  <si>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</si>
  <si>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</si>
  <si>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</si>
  <si>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</si>
  <si>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</si>
  <si>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</si>
  <si>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</si>
  <si>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</si>
  <si>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</si>
  <si>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</si>
  <si>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</si>
  <si>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</si>
  <si>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</si>
  <si>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</si>
  <si>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</si>
  <si>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</si>
  <si>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</si>
  <si>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</si>
  <si>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</si>
  <si>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</si>
  <si>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</si>
  <si>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</si>
  <si>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</si>
  <si>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</si>
  <si>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</si>
  <si>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</si>
  <si>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</si>
  <si>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</si>
  <si>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</si>
  <si>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</si>
  <si>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</si>
  <si>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</si>
  <si>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</si>
  <si>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</si>
  <si>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</si>
  <si>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</si>
  <si>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</si>
  <si>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</si>
  <si>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</si>
  <si>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</si>
  <si>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</si>
  <si>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</si>
  <si>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</si>
  <si>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</si>
  <si>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</si>
  <si>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</si>
  <si>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</si>
  <si>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</si>
  <si>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</si>
  <si>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</si>
  <si>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</si>
  <si>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</si>
  <si>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</si>
  <si>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</si>
  <si>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</si>
  <si>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</si>
  <si>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</si>
  <si>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</si>
  <si>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</si>
  <si>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</si>
  <si>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</si>
  <si>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</si>
  <si>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</si>
  <si>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</si>
  <si>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</si>
  <si>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</si>
  <si>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</si>
  <si>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</si>
  <si>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</si>
  <si>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</si>
  <si>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</si>
  <si>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</si>
  <si>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</si>
  <si>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</si>
  <si>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</si>
  <si>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</si>
  <si>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</si>
  <si>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</si>
  <si>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</si>
  <si>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</si>
  <si>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</si>
  <si>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</si>
  <si>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</si>
  <si>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</si>
  <si>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</si>
  <si>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</si>
  <si>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</si>
  <si>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</si>
  <si>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</si>
  <si>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</si>
  <si>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</si>
  <si>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</si>
  <si>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</si>
  <si>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</si>
  <si>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</si>
  <si>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</si>
  <si>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</si>
  <si>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</si>
  <si>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</si>
  <si>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</si>
  <si>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</si>
  <si>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</si>
  <si>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</si>
  <si>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</si>
  <si>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</si>
  <si>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</si>
  <si>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</si>
  <si>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</si>
  <si>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</si>
  <si>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</si>
  <si>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</si>
  <si>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</si>
  <si>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</si>
  <si>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</si>
  <si>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</si>
  <si>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</si>
  <si>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</si>
  <si>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</si>
  <si>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</si>
  <si>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</si>
  <si>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</si>
  <si>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</si>
  <si>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</si>
  <si>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</si>
  <si>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</si>
  <si>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</si>
  <si>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</si>
  <si>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</si>
  <si>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</si>
  <si>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</si>
  <si>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</si>
  <si>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</si>
  <si>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</si>
  <si>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</si>
  <si>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</si>
  <si>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</si>
  <si>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</si>
  <si>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</si>
  <si>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</si>
  <si>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</si>
  <si>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</si>
  <si>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</si>
  <si>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</si>
  <si>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</si>
  <si>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</si>
  <si>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</si>
  <si>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</si>
  <si>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</si>
  <si>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</si>
  <si>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</si>
  <si>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</si>
  <si>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</si>
  <si>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</si>
  <si>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</si>
  <si>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</si>
  <si>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</si>
  <si>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</si>
  <si>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</si>
  <si>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</si>
  <si>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</si>
  <si>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</si>
  <si>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</si>
  <si>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</si>
  <si>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</si>
  <si>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</si>
  <si>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</si>
  <si>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</si>
  <si>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</si>
  <si>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</si>
  <si>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</si>
  <si>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</si>
  <si>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</si>
  <si>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</si>
  <si>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</si>
  <si>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</si>
  <si>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</si>
  <si>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</si>
  <si>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</si>
  <si>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</si>
  <si>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</si>
  <si>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</si>
  <si>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</si>
  <si>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</si>
  <si>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</si>
  <si>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</si>
  <si>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</si>
  <si>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</si>
  <si>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</si>
  <si>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</si>
  <si>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</si>
  <si>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</si>
  <si>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</si>
  <si>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</si>
  <si>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</si>
  <si>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</si>
  <si>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</si>
  <si>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</si>
  <si>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</si>
  <si>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</si>
  <si>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</si>
  <si>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</si>
  <si>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</si>
  <si>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</si>
  <si>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</si>
  <si>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</si>
  <si>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</si>
  <si>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</si>
  <si>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</si>
  <si>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</si>
  <si>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</si>
  <si>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</si>
  <si>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</si>
  <si>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</si>
  <si>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</si>
  <si>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</si>
  <si>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</si>
  <si>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</si>
  <si>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</si>
  <si>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</si>
  <si>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</si>
  <si>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</si>
  <si>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</si>
  <si>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</si>
  <si>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</si>
  <si>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</si>
  <si>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</si>
  <si>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</si>
  <si>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</si>
  <si>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</si>
  <si>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</si>
  <si>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</si>
  <si>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</si>
  <si>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</si>
  <si>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</si>
  <si>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</si>
  <si>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</si>
  <si>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</si>
  <si>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</si>
  <si>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</si>
  <si>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</si>
  <si>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</si>
  <si>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</si>
  <si>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</si>
  <si>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</si>
  <si>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</si>
  <si>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</si>
  <si>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</si>
  <si>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</si>
  <si>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</si>
  <si>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</si>
  <si>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</si>
  <si>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</si>
  <si>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</si>
  <si>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</si>
  <si>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</si>
  <si>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</si>
  <si>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</si>
  <si>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</si>
  <si>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</si>
  <si>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</si>
  <si>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</si>
  <si>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</si>
  <si>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</si>
  <si>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</si>
  <si>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</si>
  <si>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</si>
  <si>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</si>
  <si>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</si>
  <si>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</si>
  <si>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</si>
  <si>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</si>
  <si>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</si>
  <si>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</si>
  <si>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</si>
  <si>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</si>
  <si>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</si>
  <si>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</si>
  <si>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</si>
  <si>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</si>
  <si>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</si>
  <si>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</si>
  <si>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</si>
  <si>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</si>
  <si>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</si>
  <si>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</si>
  <si>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</si>
  <si>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</si>
  <si>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</si>
  <si>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</si>
  <si>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</si>
  <si>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</si>
  <si>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</si>
  <si>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</si>
  <si>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</si>
  <si>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</si>
  <si>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</si>
  <si>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</si>
  <si>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</si>
  <si>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</si>
  <si>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</si>
  <si>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</si>
  <si>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</si>
  <si>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</si>
  <si>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</si>
  <si>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</si>
  <si>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</si>
  <si>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</si>
  <si>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</si>
  <si>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</si>
  <si>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</si>
  <si>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</si>
  <si>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</si>
  <si>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</si>
  <si>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</si>
  <si>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</si>
  <si>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</si>
  <si>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</si>
  <si>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</si>
  <si>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</si>
  <si>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</si>
  <si>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</si>
  <si>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</si>
  <si>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</si>
  <si>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</si>
  <si>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</si>
  <si>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</si>
  <si>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</si>
  <si>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</si>
  <si>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</si>
  <si>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</si>
  <si>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</si>
  <si>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</si>
  <si>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</si>
  <si>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</si>
  <si>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</si>
  <si>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</si>
  <si>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</si>
  <si>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</si>
  <si>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</si>
  <si>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</si>
  <si>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</si>
  <si>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</si>
  <si>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</si>
  <si>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</si>
  <si>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</si>
  <si>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</si>
  <si>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</si>
  <si>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</si>
  <si>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</si>
  <si>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</si>
  <si>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</si>
  <si>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</si>
  <si>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</si>
  <si>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</si>
  <si>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</si>
  <si>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</si>
  <si>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</si>
  <si>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</si>
  <si>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</si>
  <si>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</si>
  <si>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</si>
  <si>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</si>
  <si>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</si>
  <si>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</si>
  <si>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</si>
  <si>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</si>
  <si>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</si>
  <si>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</si>
  <si>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</si>
  <si>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</si>
  <si>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</si>
  <si>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</si>
  <si>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</si>
  <si>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</si>
  <si>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</si>
  <si>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</si>
  <si>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</si>
  <si>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</si>
  <si>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</si>
  <si>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</si>
  <si>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</si>
  <si>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</si>
  <si>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</si>
  <si>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</si>
  <si>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</si>
  <si>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</si>
  <si>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</si>
  <si>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</si>
  <si>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</si>
  <si>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</si>
  <si>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</si>
  <si>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</si>
  <si>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</si>
  <si>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</si>
  <si>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</si>
  <si>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</si>
  <si>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</si>
  <si>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</si>
  <si>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</si>
  <si>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</si>
  <si>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</si>
  <si>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</si>
  <si>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</si>
  <si>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</si>
  <si>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</si>
  <si>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</si>
  <si>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</si>
  <si>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</si>
  <si>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</si>
  <si>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</si>
  <si>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</si>
  <si>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</si>
  <si>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</si>
  <si>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</si>
  <si>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</si>
  <si>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</si>
  <si>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</si>
  <si>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</si>
  <si>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</si>
  <si>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</si>
  <si>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</si>
  <si>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</si>
  <si>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</si>
  <si>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</si>
  <si>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</si>
  <si>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</si>
  <si>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</si>
  <si>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</si>
  <si>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</si>
  <si>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</si>
  <si>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</si>
  <si>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</si>
  <si>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</si>
  <si>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</si>
  <si>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</si>
  <si>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</si>
  <si>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</si>
  <si>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</si>
  <si>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</si>
  <si>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</si>
  <si>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</si>
  <si>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</si>
  <si>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</si>
  <si>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</si>
  <si>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</si>
  <si>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</si>
  <si>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</si>
  <si>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</si>
  <si>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</si>
  <si>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</si>
  <si>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</si>
  <si>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</si>
  <si>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</si>
  <si>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</si>
  <si>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</si>
  <si>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</si>
  <si>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</si>
  <si>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</si>
  <si>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</si>
  <si>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</si>
  <si>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</si>
  <si>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</si>
  <si>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</si>
  <si>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</si>
  <si>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</si>
  <si>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</si>
  <si>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</si>
  <si>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</si>
  <si>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</si>
  <si>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</si>
  <si>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</si>
  <si>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</si>
  <si>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</si>
  <si>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</si>
  <si>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</si>
  <si>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</si>
  <si>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</si>
  <si>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</si>
  <si>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</si>
  <si>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</si>
  <si>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</si>
  <si>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</si>
  <si>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</si>
  <si>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</si>
  <si>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</si>
  <si>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</si>
  <si>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</si>
  <si>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</si>
  <si>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</si>
  <si>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</si>
  <si>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</si>
  <si>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</si>
  <si>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</si>
  <si>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</si>
  <si>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</si>
  <si>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</si>
  <si>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</si>
  <si>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</si>
  <si>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</si>
  <si>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</si>
  <si>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</si>
  <si>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</si>
  <si>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</si>
  <si>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</si>
  <si>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</si>
  <si>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</si>
  <si>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</si>
  <si>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</si>
  <si>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</si>
  <si>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</si>
  <si>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</si>
  <si>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</si>
  <si>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</si>
  <si>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</si>
  <si>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</si>
  <si>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</si>
  <si>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</si>
  <si>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</si>
  <si>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</si>
  <si>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</si>
  <si>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</si>
  <si>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</si>
  <si>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</si>
  <si>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</si>
  <si>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</si>
  <si>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</si>
  <si>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</si>
  <si>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</si>
  <si>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</si>
  <si>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</si>
  <si>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</si>
  <si>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</si>
  <si>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</si>
  <si>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</si>
  <si>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</si>
  <si>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</si>
  <si>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</si>
  <si>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</si>
  <si>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</si>
  <si>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</si>
  <si>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</si>
  <si>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</si>
  <si>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</si>
  <si>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</si>
  <si>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</si>
  <si>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</si>
  <si>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</si>
  <si>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</si>
  <si>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</si>
  <si>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</si>
  <si>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</si>
  <si>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</si>
  <si>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</si>
  <si>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</si>
  <si>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</si>
  <si>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</si>
  <si>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</si>
  <si>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</si>
  <si>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</si>
  <si>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</si>
  <si>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</si>
  <si>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</si>
  <si>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</si>
  <si>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</si>
  <si>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</si>
  <si>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</si>
  <si>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</si>
  <si>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</si>
  <si>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</si>
  <si>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</si>
  <si>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</si>
  <si>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</si>
  <si>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</si>
  <si>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</si>
  <si>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</si>
  <si>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</si>
  <si>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</si>
  <si>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</si>
  <si>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</si>
  <si>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</si>
  <si>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</si>
  <si>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</si>
  <si>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</si>
  <si>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</si>
  <si>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</si>
  <si>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</si>
  <si>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</si>
  <si>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</si>
  <si>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</si>
  <si>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</si>
  <si>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</si>
  <si>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</si>
  <si>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</si>
  <si>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</si>
  <si>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</si>
  <si>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</si>
  <si>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</si>
  <si>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</si>
  <si>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</si>
  <si>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</si>
  <si>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</si>
  <si>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</si>
  <si>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</si>
  <si>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</si>
  <si>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</si>
  <si>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</si>
  <si>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</si>
  <si>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</si>
  <si>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</si>
  <si>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</si>
  <si>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</si>
  <si>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</si>
  <si>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</si>
  <si>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</si>
  <si>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</si>
  <si>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</si>
  <si>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</si>
  <si>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</si>
  <si>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</si>
  <si>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</si>
  <si>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</si>
  <si>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</si>
  <si>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</si>
  <si>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</si>
  <si>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</si>
  <si>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</si>
  <si>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</si>
  <si>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</si>
  <si>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</si>
  <si>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</si>
  <si>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</si>
  <si>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</si>
  <si>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</si>
  <si>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</si>
  <si>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</si>
  <si>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</si>
  <si>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</si>
  <si>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</si>
  <si>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</si>
  <si>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</si>
  <si>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</si>
  <si>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</si>
  <si>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</si>
  <si>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</si>
  <si>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</si>
  <si>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</si>
  <si>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</si>
  <si>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</si>
  <si>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</si>
  <si>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</si>
  <si>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</si>
  <si>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</si>
  <si>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</si>
  <si>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</si>
  <si>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</si>
  <si>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</si>
  <si>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</si>
  <si>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</si>
  <si>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</si>
  <si>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</si>
  <si>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</si>
  <si>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</si>
  <si>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</si>
  <si>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</si>
  <si>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</si>
  <si>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</si>
  <si>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</si>
  <si>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</si>
  <si>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</si>
  <si>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</si>
  <si>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</si>
  <si>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</si>
  <si>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</si>
  <si>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</si>
  <si>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</si>
  <si>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</si>
  <si>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</si>
  <si>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</si>
  <si>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</si>
  <si>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</si>
  <si>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</si>
  <si>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</si>
  <si>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</si>
  <si>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</si>
  <si>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</si>
  <si>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</si>
  <si>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</si>
  <si>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</si>
  <si>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</si>
  <si>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</si>
  <si>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</si>
  <si>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</si>
  <si>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</si>
  <si>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</si>
  <si>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</si>
  <si>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</si>
  <si>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</si>
  <si>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</si>
  <si>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</si>
  <si>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</si>
  <si>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</si>
  <si>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</si>
  <si>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</si>
  <si>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</si>
  <si>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</si>
  <si>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</si>
  <si>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</si>
  <si>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</si>
  <si>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</si>
  <si>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</si>
  <si>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</si>
  <si>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</si>
  <si>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</si>
  <si>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</si>
  <si>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</si>
  <si>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</si>
  <si>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</si>
  <si>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</si>
  <si>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</si>
  <si>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</si>
  <si>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</si>
  <si>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</si>
  <si>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</si>
  <si>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</si>
  <si>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</si>
  <si>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</si>
  <si>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</si>
  <si>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</si>
  <si>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</si>
  <si>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</si>
  <si>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</si>
  <si>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</si>
  <si>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</si>
  <si>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</si>
  <si>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</si>
  <si>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</si>
  <si>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</si>
  <si>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</si>
  <si>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</si>
  <si>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</si>
  <si>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</si>
  <si>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</si>
  <si>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</si>
  <si>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</si>
  <si>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</si>
  <si>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</si>
  <si>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</si>
  <si>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</si>
  <si>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</si>
  <si>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</si>
  <si>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</si>
  <si>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</si>
  <si>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</si>
  <si>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</si>
  <si>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</si>
  <si>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</si>
  <si>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</si>
  <si>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</si>
  <si>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</si>
  <si>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</si>
  <si>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</si>
  <si>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</si>
  <si>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</si>
  <si>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</si>
  <si>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</si>
  <si>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</si>
  <si>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</si>
  <si>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</si>
  <si>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</si>
  <si>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</si>
  <si>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</si>
  <si>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</si>
  <si>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</si>
  <si>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</si>
  <si>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</si>
  <si>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</si>
  <si>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</si>
  <si>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</si>
  <si>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</si>
  <si>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</si>
  <si>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</si>
  <si>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</si>
  <si>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</si>
  <si>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</si>
  <si>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</si>
  <si>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</si>
  <si>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</si>
  <si>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</si>
  <si>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</si>
  <si>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</si>
  <si>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</si>
  <si>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</si>
  <si>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</si>
  <si>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</si>
  <si>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</si>
  <si>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</si>
  <si>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</si>
  <si>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</si>
  <si>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</si>
  <si>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</si>
  <si>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</si>
  <si>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</si>
  <si>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</si>
  <si>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</si>
  <si>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</si>
  <si>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</si>
  <si>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</si>
  <si>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</si>
  <si>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</si>
  <si>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</si>
  <si>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</si>
  <si>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</si>
  <si>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</si>
  <si>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</si>
  <si>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</si>
  <si>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</si>
  <si>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</si>
  <si>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</si>
  <si>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</si>
  <si>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</si>
  <si>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</si>
  <si>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</si>
  <si>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</si>
  <si>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</si>
  <si>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</si>
  <si>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</si>
  <si>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</si>
  <si>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</si>
  <si>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</si>
  <si>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</si>
  <si>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</si>
  <si>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</si>
  <si>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</si>
  <si>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</si>
  <si>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</si>
  <si>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</si>
  <si>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</si>
  <si>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</si>
  <si>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</si>
  <si>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</si>
  <si>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</si>
  <si>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</si>
  <si>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</si>
  <si>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</si>
  <si>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</si>
  <si>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</si>
  <si>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</si>
  <si>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</si>
  <si>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</si>
  <si>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</si>
  <si>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</si>
  <si>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</si>
  <si>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</si>
  <si>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</si>
  <si>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</si>
  <si>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</si>
  <si>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</si>
  <si>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</si>
  <si>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</si>
  <si>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</si>
  <si>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</si>
  <si>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</si>
  <si>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</si>
  <si>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</si>
  <si>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</si>
  <si>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</si>
  <si>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</si>
  <si>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</si>
  <si>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</si>
  <si>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</si>
  <si>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</si>
  <si>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</si>
  <si>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</si>
  <si>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</si>
  <si>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</si>
  <si>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</si>
  <si>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</si>
  <si>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</si>
  <si>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</si>
  <si>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</si>
  <si>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</si>
  <si>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</si>
  <si>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</si>
  <si>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</si>
  <si>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</si>
  <si>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</si>
  <si>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</si>
  <si>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</si>
  <si>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</si>
  <si>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</si>
  <si>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</si>
  <si>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</si>
  <si>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</si>
  <si>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</si>
  <si>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</si>
  <si>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</si>
  <si>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</si>
  <si>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</si>
  <si>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</si>
  <si>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</si>
  <si>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</si>
  <si>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</si>
  <si>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</si>
  <si>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</si>
  <si>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</si>
  <si>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</si>
  <si>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</si>
  <si>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</si>
  <si>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</si>
  <si>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</si>
  <si>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</si>
  <si>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</si>
  <si>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</si>
  <si>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</si>
  <si>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</si>
  <si>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</si>
  <si>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</si>
  <si>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</si>
  <si>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</si>
  <si>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</si>
  <si>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</si>
  <si>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</si>
  <si>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</si>
  <si>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</si>
  <si>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</si>
  <si>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</si>
  <si>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</si>
  <si>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</si>
  <si>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</si>
  <si>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</si>
  <si>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</si>
  <si>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</si>
  <si>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</si>
  <si>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</si>
  <si>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</si>
  <si>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</si>
  <si>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</si>
  <si>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</si>
  <si>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</si>
  <si>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</si>
  <si>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</si>
  <si>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</si>
  <si>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</si>
  <si>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</si>
  <si>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</si>
  <si>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</si>
  <si>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</si>
  <si>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</si>
  <si>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</si>
  <si>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</si>
  <si>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</si>
  <si>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</si>
  <si>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</si>
  <si>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</si>
  <si>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</si>
  <si>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</si>
  <si>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</si>
  <si>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</si>
  <si>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</si>
  <si>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</si>
  <si>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</si>
  <si>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</si>
  <si>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</si>
  <si>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</si>
  <si>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</si>
  <si>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</si>
  <si>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</si>
  <si>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</si>
  <si>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</si>
  <si>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</si>
  <si>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</si>
  <si>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</si>
  <si>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</si>
  <si>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</si>
  <si>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</si>
  <si>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</si>
  <si>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</si>
  <si>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</si>
  <si>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</si>
  <si>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</si>
  <si>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</si>
  <si>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</si>
  <si>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</si>
  <si>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</si>
  <si>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</si>
  <si>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</si>
  <si>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</si>
  <si>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</si>
  <si>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</si>
  <si>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</si>
  <si>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</si>
  <si>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</si>
  <si>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</si>
  <si>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</si>
  <si>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</si>
  <si>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</si>
  <si>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</si>
  <si>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</si>
  <si>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</si>
  <si>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</si>
  <si>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</si>
  <si>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</si>
  <si>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</si>
  <si>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</si>
  <si>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</si>
  <si>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</si>
  <si>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</si>
  <si>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</si>
  <si>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</si>
  <si>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</si>
  <si>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</si>
  <si>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</si>
  <si>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</si>
  <si>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</si>
  <si>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</si>
  <si>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</si>
  <si>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</si>
  <si>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</si>
  <si>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</si>
  <si>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</si>
  <si>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</si>
  <si>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</si>
  <si>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</si>
  <si>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</si>
  <si>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</si>
  <si>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</si>
  <si>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</si>
  <si>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</si>
  <si>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</si>
  <si>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</si>
  <si>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</si>
  <si>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</si>
  <si>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</si>
  <si>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</si>
  <si>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</si>
  <si>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</si>
  <si>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</si>
  <si>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</si>
  <si>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</si>
  <si>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</si>
  <si>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</si>
  <si>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</si>
  <si>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</si>
  <si>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</si>
  <si>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</si>
  <si>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</si>
  <si>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</si>
  <si>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</si>
  <si>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</si>
  <si>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</si>
  <si>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</si>
  <si>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</si>
  <si>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</si>
  <si>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</si>
  <si>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</si>
  <si>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</si>
  <si>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</si>
  <si>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</si>
  <si>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</si>
  <si>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</si>
  <si>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</si>
  <si>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</si>
  <si>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</si>
  <si>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</si>
  <si>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</si>
  <si>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</si>
  <si>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</si>
  <si>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</si>
  <si>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</si>
  <si>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</si>
  <si>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</si>
  <si>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</si>
  <si>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</si>
  <si>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</si>
  <si>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</si>
  <si>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</si>
  <si>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</si>
  <si>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</si>
  <si>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</si>
  <si>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</si>
  <si>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</si>
  <si>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</si>
  <si>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</si>
  <si>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</si>
  <si>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</si>
  <si>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</si>
  <si>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</si>
  <si>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</si>
  <si>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</si>
  <si>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</si>
  <si>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</si>
  <si>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</si>
  <si>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</si>
  <si>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</si>
  <si>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</si>
  <si>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</si>
  <si>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</si>
  <si>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</si>
  <si>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</si>
  <si>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</si>
  <si>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</si>
  <si>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</si>
  <si>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</si>
  <si>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</si>
  <si>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</si>
  <si>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</si>
  <si>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</si>
  <si>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</si>
  <si>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</si>
  <si>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</si>
  <si>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</si>
  <si>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</si>
  <si>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</si>
  <si>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</si>
  <si>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</si>
  <si>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</si>
  <si>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</si>
  <si>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</si>
  <si>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</si>
  <si>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</si>
  <si>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</si>
  <si>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</si>
  <si>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</si>
  <si>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</si>
  <si>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</si>
  <si>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</si>
  <si>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</si>
  <si>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</si>
  <si>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</si>
  <si>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</si>
  <si>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</si>
  <si>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</si>
  <si>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</si>
  <si>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</si>
  <si>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</si>
  <si>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</si>
  <si>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</si>
  <si>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</si>
  <si>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</si>
  <si>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</si>
  <si>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</si>
  <si>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</si>
  <si>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</si>
  <si>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</si>
  <si>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</si>
  <si>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</si>
  <si>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</si>
  <si>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</si>
  <si>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</si>
  <si>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</si>
  <si>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</si>
  <si>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</si>
  <si>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</si>
  <si>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</si>
  <si>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</si>
  <si>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</si>
  <si>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</si>
  <si>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</si>
  <si>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</si>
  <si>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</si>
  <si>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</si>
  <si>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</si>
  <si>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</si>
  <si>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</si>
  <si>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</si>
  <si>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</si>
  <si>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</si>
  <si>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</si>
  <si>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</si>
  <si>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</si>
  <si>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</si>
  <si>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</si>
  <si>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</si>
  <si>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</si>
  <si>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</si>
  <si>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</si>
  <si>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</si>
  <si>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</si>
  <si>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</si>
  <si>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</si>
  <si>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</si>
  <si>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</si>
  <si>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</si>
  <si>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</si>
  <si>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</si>
  <si>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</si>
  <si>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</si>
  <si>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</si>
  <si>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</si>
  <si>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</si>
  <si>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</si>
  <si>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</si>
  <si>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</si>
  <si>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</si>
  <si>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</si>
  <si>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</si>
  <si>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</si>
  <si>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</si>
  <si>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</si>
  <si>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</si>
  <si>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</si>
  <si>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</si>
  <si>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</si>
  <si>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</si>
  <si>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</si>
  <si>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</si>
  <si>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</si>
  <si>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</si>
  <si>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</si>
  <si>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</si>
  <si>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</si>
  <si>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</si>
  <si>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</si>
  <si>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</si>
  <si>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</si>
  <si>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</si>
  <si>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</si>
  <si>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</si>
  <si>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</si>
  <si>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</si>
  <si>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</si>
  <si>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</si>
  <si>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</si>
  <si>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</si>
  <si>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</si>
  <si>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</si>
  <si>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</si>
  <si>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</si>
  <si>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</si>
  <si>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</si>
  <si>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</si>
  <si>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</si>
  <si>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</si>
  <si>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</si>
  <si>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</si>
  <si>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</si>
  <si>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</si>
  <si>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</si>
  <si>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</si>
  <si>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</si>
  <si>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</si>
  <si>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</si>
  <si>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</si>
  <si>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</si>
  <si>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</si>
  <si>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</si>
  <si>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</si>
  <si>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</si>
  <si>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</si>
  <si>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</si>
  <si>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</si>
  <si>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</si>
  <si>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</si>
  <si>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</si>
  <si>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</si>
  <si>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</si>
  <si>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</si>
  <si>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</si>
  <si>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</si>
  <si>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</si>
  <si>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</si>
  <si>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</si>
  <si>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</si>
  <si>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</si>
  <si>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</si>
  <si>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</si>
  <si>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</si>
  <si>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</si>
  <si>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</si>
  <si>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</si>
  <si>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</si>
  <si>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</si>
  <si>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</si>
  <si>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</si>
  <si>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</si>
  <si>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</si>
  <si>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</si>
  <si>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</si>
  <si>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</si>
  <si>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</si>
  <si>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</si>
  <si>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</si>
  <si>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</si>
  <si>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</si>
  <si>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</si>
  <si>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</si>
  <si>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</si>
  <si>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</si>
  <si>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</si>
  <si>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</si>
  <si>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</si>
  <si>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</si>
  <si>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</si>
  <si>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</si>
  <si>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</si>
  <si>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</si>
  <si>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</si>
  <si>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</si>
  <si>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</si>
  <si>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</si>
  <si>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</si>
  <si>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</si>
  <si>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</si>
  <si>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</si>
  <si>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</si>
  <si>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</si>
  <si>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</si>
  <si>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</si>
  <si>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</si>
  <si>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</si>
  <si>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</si>
  <si>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</si>
  <si>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</si>
  <si>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</si>
  <si>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</si>
  <si>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</si>
  <si>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</si>
  <si>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</si>
  <si>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</si>
  <si>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</si>
  <si>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</si>
  <si>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</si>
  <si>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</si>
  <si>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</si>
  <si>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</si>
  <si>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</si>
  <si>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</si>
  <si>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</si>
  <si>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</si>
  <si>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</si>
  <si>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</si>
  <si>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</si>
  <si>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</si>
  <si>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</si>
  <si>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</si>
  <si>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</si>
  <si>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</si>
  <si>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</si>
  <si>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</si>
  <si>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</si>
  <si>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</si>
  <si>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</si>
  <si>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</si>
  <si>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</si>
  <si>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</si>
  <si>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</si>
  <si>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</si>
  <si>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</si>
  <si>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</si>
  <si>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</si>
  <si>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</si>
  <si>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</si>
  <si>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</si>
  <si>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</si>
  <si>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</si>
  <si>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</si>
  <si>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</si>
  <si>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</si>
  <si>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</si>
  <si>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</si>
  <si>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</si>
  <si>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</si>
  <si>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</si>
  <si>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</si>
  <si>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</si>
  <si>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</si>
  <si>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</si>
  <si>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</si>
  <si>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</si>
  <si>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</si>
  <si>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</si>
  <si>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</si>
  <si>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</si>
  <si>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</si>
  <si>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</si>
  <si>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</si>
  <si>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</si>
  <si>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</si>
  <si>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</si>
  <si>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</si>
  <si>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</si>
  <si>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</si>
  <si>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</si>
  <si>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</si>
  <si>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</si>
  <si>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</si>
  <si>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</si>
  <si>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</si>
  <si>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</si>
  <si>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</si>
  <si>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</si>
  <si>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</si>
  <si>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</si>
  <si>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</si>
  <si>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</si>
  <si>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</si>
  <si>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</si>
  <si>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</si>
  <si>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</si>
  <si>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</si>
  <si>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</si>
  <si>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</si>
  <si>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</si>
  <si>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</si>
  <si>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</si>
  <si>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</si>
  <si>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</si>
  <si>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</si>
  <si>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</si>
  <si>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</si>
  <si>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</si>
  <si>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</si>
  <si>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</si>
  <si>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</si>
  <si>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</si>
  <si>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</si>
  <si>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</si>
  <si>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</si>
  <si>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</si>
  <si>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</si>
  <si>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</si>
  <si>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</si>
  <si>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</si>
  <si>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</si>
  <si>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</si>
  <si>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</si>
  <si>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</si>
  <si>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</si>
  <si>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</si>
  <si>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</si>
  <si>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</si>
  <si>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</si>
  <si>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</si>
  <si>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</si>
  <si>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</si>
  <si>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</si>
  <si>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</si>
  <si>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</si>
  <si>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</si>
  <si>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</si>
  <si>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</si>
  <si>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</si>
  <si>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</si>
  <si>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</si>
  <si>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</si>
  <si>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</si>
  <si>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</si>
  <si>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</si>
  <si>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</si>
  <si>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</si>
  <si>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</si>
  <si>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</si>
  <si>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</si>
  <si>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</si>
  <si>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</si>
  <si>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</si>
  <si>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</si>
  <si>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</si>
  <si>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</si>
  <si>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</si>
  <si>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</si>
  <si>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</si>
  <si>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</si>
  <si>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</si>
  <si>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</si>
  <si>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</si>
  <si>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</si>
  <si>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</si>
  <si>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</si>
  <si>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</si>
  <si>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</si>
  <si>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</si>
  <si>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</si>
  <si>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</si>
  <si>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</si>
  <si>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</si>
  <si>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</si>
  <si>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</si>
  <si>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</si>
  <si>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</si>
  <si>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</si>
  <si>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</si>
  <si>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</si>
  <si>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</si>
  <si>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</si>
  <si>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</si>
  <si>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</si>
  <si>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</si>
  <si>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</si>
  <si>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</si>
  <si>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</si>
  <si>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</si>
  <si>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</si>
  <si>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</si>
  <si>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</si>
  <si>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</si>
  <si>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</si>
  <si>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</si>
  <si>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</si>
  <si>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</si>
  <si>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</si>
  <si>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</si>
  <si>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</si>
  <si>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</si>
  <si>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</si>
  <si>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</si>
  <si>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</si>
  <si>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</si>
  <si>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</si>
  <si>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</si>
  <si>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</si>
  <si>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</si>
  <si>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</si>
  <si>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</si>
  <si>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</si>
  <si>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</si>
  <si>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</si>
  <si>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</si>
  <si>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</si>
  <si>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</si>
  <si>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</si>
  <si>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</si>
  <si>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</si>
  <si>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</si>
  <si>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</si>
  <si>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</si>
  <si>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</si>
  <si>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</si>
  <si>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</si>
  <si>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</si>
  <si>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</si>
  <si>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</si>
  <si>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</si>
  <si>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</si>
  <si>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</si>
  <si>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</si>
  <si>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</si>
  <si>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</si>
  <si>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</si>
  <si>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</si>
  <si>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</si>
  <si>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</si>
  <si>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</si>
  <si>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</si>
  <si>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</si>
  <si>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</si>
  <si>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</si>
  <si>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</si>
  <si>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</si>
  <si>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</si>
  <si>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</si>
  <si>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</si>
  <si>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</si>
  <si>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</si>
  <si>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</si>
  <si>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</si>
  <si>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</si>
  <si>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</si>
  <si>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</si>
  <si>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</si>
  <si>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</si>
  <si>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</si>
  <si>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</si>
  <si>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</si>
  <si>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</si>
  <si>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</si>
  <si>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</si>
  <si>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</si>
  <si>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</si>
  <si>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</si>
  <si>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</si>
  <si>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</si>
  <si>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</si>
  <si>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</si>
  <si>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</si>
  <si>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</si>
  <si>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</si>
  <si>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</si>
  <si>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</si>
  <si>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</si>
  <si>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</si>
  <si>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</si>
  <si>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</si>
  <si>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</si>
  <si>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</si>
  <si>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</si>
  <si>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</si>
  <si>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</si>
  <si>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</si>
  <si>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</si>
  <si>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</si>
  <si>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</si>
  <si>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</si>
  <si>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</si>
  <si>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</si>
  <si>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</si>
  <si>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</si>
  <si>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</si>
  <si>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</si>
  <si>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</si>
  <si>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</si>
  <si>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</si>
  <si>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</si>
  <si>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</si>
  <si>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</si>
  <si>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</si>
  <si>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</si>
  <si>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</si>
  <si>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</si>
  <si>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</si>
  <si>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</si>
  <si>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</si>
  <si>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</si>
  <si>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</si>
  <si>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</si>
  <si>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</si>
  <si>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</si>
  <si>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</si>
  <si>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</si>
  <si>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</si>
  <si>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</si>
  <si>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</si>
  <si>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</si>
  <si>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</si>
  <si>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</si>
  <si>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</si>
  <si>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</si>
  <si>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</si>
  <si>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</si>
  <si>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</si>
  <si>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</si>
  <si>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</si>
  <si>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</si>
  <si>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</si>
  <si>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</si>
  <si>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</si>
  <si>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</si>
  <si>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</si>
  <si>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</si>
  <si>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</si>
  <si>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</si>
  <si>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</si>
  <si>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</si>
  <si>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</si>
  <si>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</si>
  <si>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</si>
  <si>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</si>
  <si>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</si>
  <si>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</si>
  <si>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</si>
  <si>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</si>
  <si>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</si>
  <si>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</si>
  <si>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</si>
  <si>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</si>
  <si>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</si>
  <si>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</si>
  <si>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</si>
  <si>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</si>
  <si>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</si>
  <si>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</si>
  <si>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</si>
  <si>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</si>
  <si>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</si>
  <si>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</si>
  <si>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</si>
  <si>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</si>
  <si>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</si>
  <si>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</si>
  <si>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</si>
  <si>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</si>
  <si>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</si>
  <si>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</si>
  <si>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</si>
  <si>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</si>
  <si>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</si>
  <si>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</si>
  <si>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</si>
  <si>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</si>
  <si>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</si>
  <si>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</si>
  <si>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</si>
  <si>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</si>
  <si>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</si>
  <si>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</si>
  <si>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</si>
  <si>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</si>
  <si>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</si>
  <si>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</si>
  <si>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</si>
  <si>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</si>
  <si>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</si>
  <si>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</si>
  <si>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</si>
  <si>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</si>
  <si>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</si>
  <si>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</si>
  <si>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</si>
  <si>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</si>
  <si>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</si>
  <si>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</si>
  <si>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</si>
  <si>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</si>
  <si>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</si>
  <si>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</si>
  <si>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</si>
  <si>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</si>
  <si>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</si>
  <si>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</si>
  <si>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</si>
  <si>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</si>
  <si>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</si>
  <si>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</si>
  <si>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</si>
  <si>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</si>
  <si>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</si>
  <si>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</si>
  <si>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</si>
  <si>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</si>
  <si>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</si>
  <si>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</si>
  <si>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</si>
  <si>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</si>
  <si>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</si>
  <si>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</si>
  <si>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</si>
  <si>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</si>
  <si>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</si>
  <si>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</si>
  <si>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</si>
  <si>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</si>
  <si>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</si>
  <si>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</si>
  <si>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</si>
  <si>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</si>
  <si>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</si>
  <si>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</si>
  <si>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</si>
  <si>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</si>
  <si>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</si>
  <si>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</si>
  <si>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</si>
  <si>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</si>
  <si>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</si>
  <si>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</si>
  <si>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</si>
  <si>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</si>
  <si>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</si>
  <si>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</si>
  <si>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</si>
  <si>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</si>
  <si>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</si>
  <si>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</si>
  <si>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</si>
  <si>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</si>
  <si>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</si>
  <si>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</si>
  <si>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</si>
  <si>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</si>
  <si>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</si>
  <si>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</si>
  <si>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</si>
  <si>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</si>
  <si>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</si>
  <si>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</si>
  <si>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</si>
  <si>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</si>
  <si>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</si>
  <si>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</si>
  <si>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</si>
  <si>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</si>
  <si>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</si>
  <si>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</si>
  <si>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</si>
  <si>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</si>
  <si>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</si>
  <si>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</si>
  <si>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</si>
  <si>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</si>
  <si>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</si>
  <si>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</si>
  <si>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</si>
  <si>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</si>
  <si>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</si>
  <si>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</si>
  <si>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</si>
  <si>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</si>
  <si>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</si>
  <si>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</si>
  <si>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</si>
  <si>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</si>
  <si>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</si>
  <si>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</si>
  <si>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</si>
  <si>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</si>
  <si>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</si>
  <si>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</si>
  <si>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</si>
  <si>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</si>
  <si>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</si>
  <si>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</si>
  <si>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</si>
  <si>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</si>
  <si>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</si>
  <si>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</si>
  <si>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</si>
  <si>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</si>
  <si>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</si>
  <si>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</si>
  <si>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</si>
  <si>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</si>
  <si>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</si>
  <si>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</si>
  <si>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</si>
  <si>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</si>
  <si>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</si>
  <si>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</si>
  <si>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</si>
  <si>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</si>
  <si>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</si>
  <si>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</si>
  <si>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</si>
  <si>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</si>
  <si>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</si>
  <si>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</si>
  <si>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</si>
  <si>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</si>
  <si>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</si>
  <si>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</si>
  <si>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</si>
  <si>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</si>
  <si>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</si>
  <si>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</si>
  <si>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</si>
  <si>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</si>
  <si>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</si>
  <si>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</si>
  <si>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</si>
  <si>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</si>
  <si>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</si>
  <si>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</si>
  <si>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</si>
  <si>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</si>
  <si>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</si>
  <si>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</si>
  <si>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</si>
  <si>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</si>
  <si>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</si>
  <si>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</si>
  <si>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</si>
  <si>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</si>
  <si>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</si>
  <si>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</si>
  <si>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</si>
  <si>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</si>
  <si>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</si>
  <si>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</si>
  <si>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</si>
  <si>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</si>
  <si>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</si>
  <si>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</si>
  <si>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</si>
  <si>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</si>
  <si>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</si>
  <si>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</si>
  <si>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</si>
  <si>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</si>
  <si>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</si>
  <si>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</si>
  <si>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</si>
  <si>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</si>
  <si>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</si>
  <si>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</si>
  <si>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</si>
  <si>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</si>
  <si>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</si>
  <si>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</si>
  <si>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</si>
  <si>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</si>
  <si>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</si>
  <si>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</si>
  <si>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</si>
  <si>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</si>
  <si>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</si>
  <si>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</si>
  <si>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</si>
  <si>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</si>
  <si>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</si>
  <si>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</si>
  <si>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</si>
  <si>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</si>
  <si>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</si>
  <si>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</si>
  <si>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</si>
  <si>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</si>
  <si>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</si>
  <si>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</si>
  <si>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</si>
  <si>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</si>
  <si>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</si>
  <si>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</si>
  <si>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</si>
  <si>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</si>
  <si>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</si>
  <si>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</si>
  <si>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</si>
  <si>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</si>
  <si>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</si>
  <si>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</si>
  <si>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</si>
  <si>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</si>
  <si>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</si>
  <si>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</si>
  <si>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</si>
  <si>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</si>
  <si>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</si>
  <si>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</si>
  <si>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</si>
  <si>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</si>
  <si>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</si>
  <si>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</si>
  <si>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</si>
  <si>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</si>
  <si>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</si>
  <si>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</si>
  <si>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</si>
  <si>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</si>
  <si>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</si>
  <si>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</si>
  <si>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</si>
  <si>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</si>
  <si>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</si>
  <si>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</si>
  <si>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</si>
  <si>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</si>
  <si>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</si>
  <si>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</si>
  <si>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</si>
  <si>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</si>
  <si>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</si>
  <si>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</si>
  <si>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</si>
  <si>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</si>
  <si>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</si>
  <si>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</si>
  <si>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</si>
  <si>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</si>
  <si>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</si>
  <si>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</si>
  <si>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</si>
  <si>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</si>
  <si>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</si>
  <si>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</si>
  <si>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</si>
  <si>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</si>
  <si>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</si>
  <si>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</si>
  <si>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</si>
  <si>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</si>
  <si>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</si>
  <si>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</si>
  <si>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</si>
  <si>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</si>
  <si>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</si>
  <si>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</si>
  <si>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</si>
  <si>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</si>
  <si>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</si>
  <si>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</si>
  <si>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</si>
  <si>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</si>
  <si>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</si>
  <si>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</si>
  <si>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</si>
  <si>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</si>
  <si>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</si>
  <si>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</si>
  <si>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</si>
  <si>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</si>
  <si>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</si>
  <si>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</si>
  <si>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</si>
  <si>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</si>
  <si>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</si>
  <si>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</si>
  <si>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</si>
  <si>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</si>
  <si>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</si>
  <si>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</si>
  <si>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</si>
  <si>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</si>
  <si>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</si>
  <si>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</si>
  <si>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</si>
  <si>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</si>
  <si>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</si>
  <si>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</si>
  <si>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</si>
  <si>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</si>
  <si>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</si>
  <si>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</si>
  <si>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</si>
  <si>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</si>
  <si>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</si>
  <si>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</si>
  <si>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</si>
  <si>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</si>
  <si>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</si>
  <si>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</si>
  <si>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</si>
  <si>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</si>
  <si>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</si>
  <si>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</si>
  <si>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</si>
  <si>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</si>
  <si>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</si>
  <si>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</si>
  <si>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</si>
  <si>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</si>
  <si>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</si>
  <si>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</si>
  <si>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</si>
  <si>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</si>
  <si>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</si>
  <si>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</si>
  <si>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</si>
  <si>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</si>
  <si>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</si>
  <si>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</si>
  <si>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</si>
  <si>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</si>
  <si>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</si>
  <si>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</si>
  <si>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</si>
  <si>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</si>
  <si>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</si>
  <si>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</si>
  <si>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</si>
  <si>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</si>
  <si>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</si>
  <si>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</si>
  <si>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</si>
  <si>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</si>
  <si>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</si>
  <si>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</si>
  <si>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</si>
  <si>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</si>
  <si>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</si>
  <si>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</si>
  <si>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</si>
  <si>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</si>
  <si>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</si>
  <si>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</si>
  <si>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</si>
  <si>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</si>
  <si>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</si>
  <si>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</si>
  <si>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</si>
  <si>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</si>
  <si>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</si>
  <si>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</si>
  <si>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</si>
  <si>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</si>
  <si>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</si>
  <si>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</si>
  <si>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</si>
  <si>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</si>
  <si>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</si>
  <si>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</si>
  <si>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</si>
  <si>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</si>
  <si>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</si>
  <si>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</si>
  <si>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</si>
  <si>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</si>
  <si>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</si>
  <si>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</si>
  <si>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</si>
  <si>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</si>
  <si>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</si>
  <si>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</si>
  <si>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</si>
  <si>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</si>
  <si>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</si>
  <si>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</si>
  <si>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</si>
  <si>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</si>
  <si>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</si>
  <si>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</si>
  <si>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</si>
  <si>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</si>
  <si>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</si>
  <si>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</si>
  <si>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</si>
  <si>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</si>
  <si>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</si>
  <si>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</si>
  <si>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</si>
  <si>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</si>
  <si>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</si>
  <si>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</si>
  <si>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</si>
  <si>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</si>
  <si>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</si>
  <si>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</si>
  <si>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</si>
  <si>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</si>
  <si>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</si>
  <si>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</si>
  <si>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</si>
  <si>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</si>
  <si>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</si>
  <si>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</si>
  <si>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</si>
  <si>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</si>
  <si>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</si>
  <si>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</si>
  <si>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</si>
  <si>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</si>
  <si>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</si>
  <si>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</si>
  <si>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</si>
  <si>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</si>
  <si>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</si>
  <si>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</si>
  <si>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</si>
  <si>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</si>
  <si>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</si>
  <si>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</si>
  <si>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</si>
  <si>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</si>
  <si>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</si>
  <si>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</si>
  <si>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</si>
  <si>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</si>
  <si>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</si>
  <si>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</si>
  <si>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</si>
  <si>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</si>
  <si>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</si>
  <si>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</si>
  <si>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</si>
  <si>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</si>
  <si>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</si>
  <si>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</si>
  <si>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</si>
  <si>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</si>
  <si>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</si>
  <si>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</si>
  <si>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</si>
  <si>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</si>
  <si>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</si>
  <si>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</si>
  <si>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</si>
  <si>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</si>
  <si>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</si>
  <si>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</si>
  <si>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</si>
  <si>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</si>
  <si>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</si>
  <si>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</si>
  <si>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</si>
  <si>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</si>
  <si>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</si>
  <si>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</si>
  <si>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</si>
  <si>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</si>
  <si>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</si>
  <si>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</si>
  <si>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</si>
  <si>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</si>
  <si>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</si>
  <si>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</si>
  <si>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</si>
  <si>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</si>
  <si>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</si>
  <si>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</si>
  <si>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</si>
  <si>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</si>
  <si>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</si>
  <si>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</si>
  <si>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</si>
  <si>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</si>
  <si>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</si>
  <si>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</si>
  <si>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</si>
  <si>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</si>
  <si>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</si>
  <si>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</si>
  <si>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</si>
  <si>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</si>
  <si>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</si>
  <si>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</si>
  <si>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</si>
  <si>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</si>
  <si>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</si>
  <si>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</si>
  <si>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</si>
  <si>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</si>
  <si>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</si>
  <si>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</si>
  <si>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</si>
  <si>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</si>
  <si>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</si>
  <si>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</si>
  <si>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</si>
  <si>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</si>
  <si>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</si>
  <si>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</si>
  <si>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</si>
  <si>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</si>
  <si>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</si>
  <si>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</si>
  <si>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</si>
  <si>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</si>
  <si>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</si>
  <si>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</si>
  <si>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</si>
  <si>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</si>
  <si>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</si>
  <si>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</si>
  <si>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</si>
  <si>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</si>
  <si>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</si>
  <si>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</si>
  <si>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</si>
  <si>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</si>
  <si>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</si>
  <si>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</si>
  <si>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</si>
  <si>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</si>
  <si>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</si>
  <si>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</si>
  <si>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</si>
  <si>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</si>
  <si>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</si>
  <si>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</si>
  <si>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</si>
  <si>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</si>
  <si>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</si>
  <si>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</si>
  <si>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</si>
  <si>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</si>
  <si>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</si>
  <si>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</si>
  <si>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</si>
  <si>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</si>
  <si>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</si>
  <si>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</si>
  <si>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</si>
  <si>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</si>
  <si>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</si>
  <si>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</si>
  <si>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</si>
  <si>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</si>
  <si>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</si>
  <si>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</si>
  <si>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</si>
  <si>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</si>
  <si>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</si>
  <si>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</si>
  <si>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</si>
  <si>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</si>
  <si>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</si>
  <si>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</si>
  <si>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</si>
  <si>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</si>
  <si>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</si>
  <si>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</si>
  <si>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</si>
  <si>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</si>
  <si>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</si>
  <si>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</si>
  <si>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</si>
  <si>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</si>
  <si>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</si>
  <si>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</si>
  <si>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</si>
  <si>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</si>
  <si>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</si>
  <si>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</si>
  <si>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</si>
  <si>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</si>
  <si>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</si>
  <si>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</si>
  <si>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</si>
  <si>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</si>
  <si>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</si>
  <si>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</si>
  <si>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</si>
  <si>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</si>
  <si>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</si>
  <si>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</si>
  <si>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</si>
  <si>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</si>
  <si>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</si>
  <si>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</si>
  <si>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</si>
  <si>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</si>
  <si>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</si>
  <si>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</si>
  <si>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</si>
  <si>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</si>
  <si>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</si>
  <si>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</si>
  <si>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</si>
  <si>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</si>
  <si>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</si>
  <si>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</si>
  <si>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</si>
  <si>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</si>
  <si>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</si>
  <si>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</si>
  <si>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</si>
  <si>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</si>
  <si>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</si>
  <si>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</si>
  <si>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</si>
  <si>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</si>
  <si>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</si>
  <si>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</si>
  <si>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</si>
  <si>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</si>
  <si>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</si>
  <si>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</si>
  <si>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</si>
  <si>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</si>
  <si>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</si>
  <si>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</si>
  <si>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</si>
  <si>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</si>
  <si>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</si>
  <si>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</si>
  <si>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</si>
  <si>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</si>
  <si>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</si>
  <si>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</si>
  <si>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</si>
  <si>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</si>
  <si>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</si>
  <si>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</si>
  <si>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</si>
  <si>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</si>
  <si>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</si>
  <si>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</si>
  <si>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</si>
  <si>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</si>
  <si>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</si>
  <si>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</si>
  <si>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</si>
  <si>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</si>
  <si>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</si>
  <si>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</si>
  <si>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</si>
  <si>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</si>
  <si>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</si>
  <si>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</si>
  <si>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</si>
  <si>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</si>
  <si>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</si>
  <si>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</si>
  <si>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</si>
  <si>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</si>
  <si>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</si>
  <si>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</si>
  <si>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</si>
  <si>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</si>
  <si>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</si>
  <si>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</si>
  <si>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</si>
  <si>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</si>
  <si>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</si>
  <si>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</si>
  <si>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</si>
  <si>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</si>
  <si>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</si>
  <si>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</si>
  <si>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</si>
  <si>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</si>
  <si>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</si>
  <si>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</si>
  <si>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</si>
  <si>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</si>
  <si>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</si>
  <si>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</si>
  <si>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</si>
  <si>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</si>
  <si>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</si>
  <si>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</si>
  <si>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</si>
  <si>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</si>
  <si>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</si>
  <si>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</si>
  <si>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</si>
  <si>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</si>
  <si>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</si>
  <si>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</si>
  <si>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</si>
  <si>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</si>
  <si>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</si>
  <si>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</si>
  <si>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</si>
  <si>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</si>
  <si>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</si>
  <si>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</si>
  <si>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</si>
  <si>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</si>
  <si>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</si>
  <si>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</si>
  <si>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</si>
  <si>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</si>
  <si>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</si>
  <si>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</si>
  <si>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</si>
  <si>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</si>
  <si>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</si>
  <si>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</si>
  <si>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</si>
  <si>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</si>
  <si>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</si>
  <si>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</si>
  <si>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</si>
  <si>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</si>
  <si>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</si>
  <si>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</si>
  <si>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</si>
  <si>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</si>
  <si>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</si>
  <si>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</si>
  <si>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</si>
  <si>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</si>
  <si>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</si>
  <si>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</si>
  <si>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</si>
  <si>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</si>
  <si>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</si>
  <si>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</si>
  <si>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</si>
  <si>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</si>
  <si>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</si>
  <si>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</si>
  <si>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</si>
  <si>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</si>
  <si>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</si>
  <si>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</si>
  <si>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</si>
  <si>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</si>
  <si>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</si>
  <si>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</si>
  <si>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</si>
  <si>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</si>
  <si>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</si>
  <si>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</si>
  <si>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</si>
  <si>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</si>
  <si>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</si>
  <si>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</si>
  <si>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</si>
  <si>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</si>
  <si>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</si>
  <si>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</si>
  <si>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</si>
  <si>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</si>
  <si>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</si>
  <si>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</si>
  <si>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</si>
  <si>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</si>
  <si>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</si>
  <si>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</si>
  <si>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</si>
  <si>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</si>
  <si>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</si>
  <si>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</si>
  <si>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</si>
  <si>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</si>
  <si>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</si>
  <si>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</si>
  <si>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</si>
  <si>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</si>
  <si>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</si>
  <si>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</si>
  <si>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</si>
  <si>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</si>
  <si>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</si>
  <si>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</si>
  <si>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</si>
  <si>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</si>
  <si>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</si>
  <si>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</si>
  <si>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</si>
  <si>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</si>
  <si>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</si>
  <si>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</si>
  <si>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</si>
  <si>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</si>
  <si>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</si>
  <si>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</si>
  <si>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</si>
  <si>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</si>
  <si>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</si>
  <si>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</si>
  <si>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</si>
  <si>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</si>
  <si>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</si>
  <si>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</si>
  <si>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</si>
  <si>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</si>
  <si>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</si>
  <si>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</si>
  <si>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</si>
  <si>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</si>
  <si>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</si>
  <si>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</si>
  <si>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</si>
  <si>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</si>
  <si>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</si>
  <si>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</si>
  <si>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</si>
  <si>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</si>
  <si>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</si>
  <si>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</si>
  <si>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</si>
  <si>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</si>
  <si>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</si>
  <si>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</si>
  <si>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</si>
  <si>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</si>
  <si>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</si>
  <si>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</si>
  <si>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</si>
  <si>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</si>
  <si>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</si>
  <si>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</si>
  <si>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</si>
  <si>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</si>
  <si>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</si>
  <si>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</si>
  <si>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</si>
  <si>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</si>
  <si>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</si>
  <si>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</si>
  <si>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</si>
  <si>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</si>
  <si>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</si>
  <si>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</si>
  <si>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</si>
  <si>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</si>
  <si>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</si>
  <si>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</si>
  <si>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</si>
  <si>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</si>
  <si>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</si>
  <si>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</si>
  <si>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</si>
  <si>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</si>
  <si>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</si>
  <si>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</si>
  <si>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</si>
  <si>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</si>
  <si>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</si>
  <si>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</si>
  <si>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</si>
  <si>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</si>
  <si>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</si>
  <si>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</si>
  <si>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</si>
  <si>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</si>
  <si>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</si>
  <si>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</si>
  <si>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</si>
  <si>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</si>
  <si>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</si>
  <si>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</si>
  <si>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</si>
  <si>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</si>
  <si>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</si>
  <si>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</si>
  <si>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</si>
  <si>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</si>
  <si>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</si>
  <si>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</si>
  <si>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</si>
  <si>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</si>
  <si>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</si>
  <si>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</si>
  <si>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</si>
  <si>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</si>
  <si>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</si>
  <si>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</si>
  <si>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</si>
  <si>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</si>
  <si>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</si>
  <si>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</si>
  <si>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</si>
  <si>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</si>
  <si>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</si>
  <si>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</si>
  <si>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</si>
  <si>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</si>
  <si>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</si>
  <si>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</si>
  <si>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</si>
  <si>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</si>
  <si>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</si>
  <si>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</si>
  <si>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</si>
  <si>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</si>
  <si>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</si>
  <si>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</si>
  <si>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</si>
  <si>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</si>
  <si>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</si>
  <si>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</si>
  <si>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</si>
  <si>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</si>
  <si>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</si>
  <si>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</si>
  <si>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</si>
  <si>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</si>
  <si>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</si>
  <si>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</si>
  <si>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</si>
  <si>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</si>
  <si>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</si>
  <si>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</si>
  <si>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</si>
  <si>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</si>
  <si>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</si>
  <si>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</si>
  <si>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</si>
  <si>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</si>
  <si>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</si>
  <si>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</si>
  <si>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</si>
  <si>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</si>
  <si>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</si>
  <si>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</si>
  <si>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</si>
  <si>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</si>
  <si>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</si>
  <si>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</si>
  <si>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</si>
  <si>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</si>
  <si>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</si>
  <si>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</si>
  <si>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</si>
  <si>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</si>
  <si>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</si>
  <si>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</si>
  <si>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</si>
  <si>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</si>
  <si>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</si>
  <si>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</si>
  <si>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</si>
  <si>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</si>
  <si>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</si>
  <si>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</si>
  <si>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</si>
  <si>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</si>
  <si>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</si>
  <si>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</si>
  <si>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</si>
  <si>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</si>
  <si>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</si>
  <si>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</si>
  <si>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</si>
  <si>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</si>
  <si>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</si>
  <si>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</si>
  <si>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</si>
  <si>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</si>
  <si>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</si>
  <si>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</si>
  <si>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</si>
  <si>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</si>
  <si>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</si>
  <si>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</si>
  <si>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</si>
  <si>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</si>
  <si>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</si>
  <si>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</si>
  <si>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</si>
  <si>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</si>
  <si>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</si>
  <si>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</si>
  <si>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</si>
  <si>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</si>
  <si>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</si>
  <si>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</si>
  <si>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</si>
  <si>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</si>
  <si>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</si>
  <si>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</si>
  <si>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</si>
  <si>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</si>
  <si>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</si>
  <si>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</si>
  <si>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</si>
  <si>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</si>
  <si>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</si>
  <si>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</si>
  <si>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</si>
  <si>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</si>
  <si>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</si>
  <si>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</si>
  <si>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</si>
  <si>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</si>
  <si>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</si>
  <si>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</si>
  <si>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</si>
  <si>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</si>
  <si>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</si>
  <si>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</si>
  <si>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</si>
  <si>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</si>
  <si>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</si>
  <si>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</si>
  <si>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</si>
  <si>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</si>
  <si>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</si>
  <si>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</si>
  <si>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</si>
  <si>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</si>
  <si>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</si>
  <si>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</si>
  <si>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</si>
  <si>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</si>
  <si>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</si>
  <si>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</si>
  <si>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</si>
  <si>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</si>
  <si>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</si>
  <si>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</si>
  <si>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</si>
  <si>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</si>
  <si>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</si>
  <si>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</si>
  <si>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</si>
  <si>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</si>
  <si>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</si>
  <si>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</si>
  <si>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</si>
  <si>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</si>
  <si>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</si>
  <si>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</si>
  <si>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</si>
  <si>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</si>
  <si>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</si>
  <si>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</si>
  <si>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</si>
  <si>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</si>
  <si>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</si>
  <si>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</si>
  <si>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</si>
  <si>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</si>
  <si>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</si>
  <si>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</si>
  <si>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</si>
  <si>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</si>
  <si>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</si>
  <si>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</si>
  <si>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</si>
  <si>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</si>
  <si>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</si>
  <si>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</si>
  <si>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</si>
  <si>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</si>
  <si>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</si>
  <si>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</si>
  <si>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</si>
  <si>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</si>
  <si>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</si>
  <si>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</si>
  <si>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</si>
  <si>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</si>
  <si>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</si>
  <si>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</si>
  <si>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</si>
  <si>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</si>
  <si>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</si>
  <si>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</si>
  <si>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</si>
  <si>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</si>
  <si>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</si>
  <si>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</si>
  <si>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</si>
  <si>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</si>
  <si>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</si>
  <si>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</si>
  <si>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</si>
  <si>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</si>
  <si>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</si>
  <si>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</si>
  <si>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</si>
  <si>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</si>
  <si>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</si>
  <si>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</si>
  <si>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</si>
  <si>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</si>
  <si>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</si>
  <si>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</si>
  <si>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</si>
  <si>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</si>
  <si>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</si>
  <si>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</si>
  <si>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</si>
  <si>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</si>
  <si>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</si>
  <si>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</si>
  <si>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</si>
  <si>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</si>
  <si>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</si>
  <si>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</si>
  <si>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</si>
  <si>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</si>
  <si>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</si>
  <si>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</si>
  <si>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</si>
  <si>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</si>
  <si>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</si>
  <si>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</si>
  <si>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</si>
  <si>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</si>
  <si>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</si>
  <si>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</si>
  <si>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</si>
  <si>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</si>
  <si>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</si>
  <si>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</si>
  <si>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</si>
  <si>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</si>
  <si>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</si>
  <si>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</si>
  <si>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</si>
  <si>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</si>
  <si>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</si>
  <si>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</si>
  <si>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</si>
  <si>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</si>
  <si>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</si>
  <si>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</si>
  <si>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</si>
  <si>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</si>
  <si>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</si>
  <si>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</si>
  <si>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</si>
  <si>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</si>
  <si>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</si>
  <si>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</si>
  <si>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</si>
  <si>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</si>
  <si>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</si>
  <si>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</si>
  <si>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</si>
  <si>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</si>
  <si>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</si>
  <si>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</si>
  <si>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</si>
  <si>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</si>
  <si>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</si>
  <si>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</si>
  <si>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</si>
  <si>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</si>
  <si>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</si>
  <si>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</si>
  <si>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</si>
  <si>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</si>
  <si>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</si>
  <si>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</si>
  <si>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</si>
  <si>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</si>
  <si>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</si>
  <si>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</si>
  <si>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</si>
  <si>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</si>
  <si>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</si>
  <si>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</si>
  <si>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</si>
  <si>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</si>
  <si>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</si>
  <si>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</si>
  <si>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</si>
  <si>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</si>
  <si>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</si>
  <si>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</si>
  <si>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</si>
  <si>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</si>
  <si>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</si>
  <si>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</si>
  <si>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</si>
  <si>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</si>
  <si>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</si>
  <si>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</si>
  <si>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</si>
  <si>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</si>
  <si>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</si>
  <si>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</si>
  <si>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</si>
  <si>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</si>
  <si>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</si>
  <si>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</si>
  <si>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</si>
  <si>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</si>
  <si>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</si>
  <si>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</si>
  <si>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</si>
  <si>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</si>
  <si>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</si>
  <si>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</si>
  <si>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</si>
  <si>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</si>
  <si>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</si>
  <si>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</si>
  <si>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</si>
  <si>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</si>
  <si>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</si>
  <si>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</si>
  <si>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</si>
  <si>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</si>
  <si>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</si>
  <si>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</si>
  <si>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</si>
  <si>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</si>
  <si>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</si>
  <si>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</si>
  <si>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</si>
  <si>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</si>
  <si>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</si>
  <si>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</si>
  <si>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</si>
  <si>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</si>
  <si>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</si>
  <si>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</si>
  <si>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</si>
  <si>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</si>
  <si>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</si>
  <si>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</si>
  <si>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</si>
  <si>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</si>
  <si>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</si>
  <si>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</si>
  <si>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</si>
  <si>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</si>
  <si>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</si>
  <si>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</si>
  <si>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</si>
  <si>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</si>
  <si>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</si>
  <si>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</si>
  <si>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</si>
  <si>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</si>
  <si>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</si>
  <si>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</si>
  <si>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</si>
  <si>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</si>
  <si>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</si>
  <si>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</si>
  <si>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</si>
  <si>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</si>
  <si>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</si>
  <si>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</si>
  <si>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</si>
  <si>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</si>
  <si>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</si>
  <si>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</si>
  <si>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</si>
  <si>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</si>
  <si>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</si>
  <si>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</si>
  <si>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</si>
  <si>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</si>
  <si>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</si>
  <si>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</si>
  <si>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</si>
  <si>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</si>
  <si>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</si>
  <si>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</si>
  <si>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</si>
  <si>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</si>
  <si>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</si>
  <si>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</si>
  <si>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</si>
  <si>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</si>
  <si>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</si>
  <si>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</si>
  <si>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</si>
  <si>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</si>
  <si>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</si>
  <si>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</si>
  <si>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</si>
  <si>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</si>
  <si>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</si>
  <si>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</si>
  <si>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</si>
  <si>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</si>
  <si>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</si>
  <si>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</si>
  <si>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</si>
  <si>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</si>
  <si>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</si>
  <si>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</si>
  <si>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</si>
  <si>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</si>
  <si>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</si>
  <si>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</si>
  <si>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</si>
  <si>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</si>
  <si>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</si>
  <si>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</si>
  <si>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</si>
  <si>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</si>
  <si>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</si>
  <si>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</si>
  <si>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</si>
  <si>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</si>
  <si>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</si>
  <si>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</si>
  <si>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</si>
  <si>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</si>
  <si>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</si>
  <si>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</si>
  <si>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</si>
  <si>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</si>
  <si>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</si>
  <si>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</si>
  <si>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</si>
  <si>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</si>
  <si>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</si>
  <si>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</si>
  <si>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</si>
  <si>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</si>
  <si>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</si>
  <si>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</si>
  <si>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</si>
  <si>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</si>
  <si>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</si>
  <si>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</si>
  <si>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</si>
  <si>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</si>
  <si>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</si>
  <si>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</si>
  <si>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</si>
  <si>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</si>
  <si>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</si>
  <si>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</si>
  <si>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</si>
  <si>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</si>
  <si>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</si>
  <si>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</si>
  <si>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</si>
  <si>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</si>
  <si>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</si>
  <si>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</si>
  <si>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</si>
  <si>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</si>
  <si>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</si>
  <si>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</si>
  <si>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</si>
  <si>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</si>
  <si>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</si>
  <si>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</si>
  <si>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</si>
  <si>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</si>
  <si>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</si>
  <si>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</si>
  <si>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</si>
  <si>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</si>
  <si>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</si>
  <si>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</si>
  <si>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</si>
  <si>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</si>
  <si>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</si>
  <si>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</si>
  <si>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</si>
  <si>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</si>
  <si>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</si>
  <si>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</si>
  <si>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</si>
  <si>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</si>
  <si>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</si>
  <si>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</si>
  <si>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</si>
  <si>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</si>
  <si>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</si>
  <si>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</si>
  <si>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</si>
  <si>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</si>
  <si>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</si>
  <si>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</si>
  <si>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</si>
  <si>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</si>
  <si>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</si>
  <si>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</si>
  <si>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</si>
  <si>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</si>
  <si>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</si>
  <si>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</si>
  <si>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</si>
  <si>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</si>
  <si>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</si>
  <si>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</si>
  <si>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</si>
  <si>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</si>
  <si>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</si>
  <si>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</si>
  <si>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</si>
  <si>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</si>
  <si>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</si>
  <si>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</si>
  <si>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</si>
  <si>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</si>
  <si>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</si>
  <si>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</si>
  <si>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</si>
  <si>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</si>
  <si>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</si>
  <si>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</si>
  <si>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</si>
  <si>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</si>
  <si>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</si>
  <si>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</si>
  <si>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</si>
  <si>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</si>
  <si>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</si>
  <si>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</si>
  <si>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</si>
  <si>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</si>
  <si>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</si>
  <si>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</si>
  <si>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</si>
  <si>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</si>
  <si>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</si>
  <si>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</si>
  <si>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</si>
  <si>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</si>
  <si>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</si>
  <si>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</si>
  <si>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</si>
  <si>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</si>
  <si>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</si>
  <si>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</si>
  <si>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</si>
  <si>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</si>
  <si>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</si>
  <si>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</si>
  <si>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</si>
  <si>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</si>
  <si>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</si>
  <si>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</si>
  <si>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</si>
  <si>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</si>
  <si>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</si>
  <si>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</si>
  <si>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</si>
  <si>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</si>
  <si>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</si>
  <si>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</si>
  <si>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</si>
  <si>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</si>
  <si>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</si>
  <si>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</si>
  <si>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</si>
  <si>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</si>
  <si>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</si>
  <si>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</si>
  <si>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</si>
  <si>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</si>
  <si>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</si>
  <si>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</si>
  <si>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</si>
  <si>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</si>
  <si>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</si>
  <si>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</si>
  <si>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</si>
  <si>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</si>
  <si>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</si>
  <si>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</si>
  <si>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</si>
  <si>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</si>
  <si>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</si>
  <si>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</si>
  <si>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</si>
  <si>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</si>
  <si>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</si>
  <si>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</si>
  <si>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</si>
  <si>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</si>
  <si>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</si>
  <si>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</si>
  <si>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</si>
  <si>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</si>
  <si>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</si>
  <si>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</si>
  <si>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</si>
  <si>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</si>
  <si>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</si>
  <si>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</si>
  <si>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</si>
  <si>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</si>
  <si>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</si>
  <si>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</si>
  <si>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</si>
  <si>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</si>
  <si>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</si>
  <si>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</si>
  <si>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</si>
  <si>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</si>
  <si>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</si>
  <si>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</si>
  <si>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</si>
  <si>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</si>
  <si>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</si>
  <si>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</si>
  <si>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</si>
  <si>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</si>
  <si>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</si>
  <si>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</si>
  <si>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</si>
  <si>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</si>
  <si>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</si>
  <si>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</si>
  <si>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</si>
  <si>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</si>
  <si>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</si>
  <si>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</si>
  <si>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</si>
  <si>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</si>
  <si>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</si>
  <si>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</si>
  <si>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</si>
  <si>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</si>
  <si>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</si>
  <si>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</si>
  <si>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</si>
  <si>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</si>
  <si>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</si>
  <si>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</si>
  <si>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</si>
  <si>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</si>
  <si>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</si>
  <si>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</si>
  <si>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</si>
  <si>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</si>
  <si>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</si>
  <si>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</si>
  <si>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</si>
  <si>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</si>
  <si>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</si>
  <si>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</si>
  <si>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</si>
  <si>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</si>
  <si>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</si>
  <si>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</si>
  <si>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</si>
  <si>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</si>
  <si>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</si>
  <si>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</si>
  <si>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</si>
  <si>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</si>
  <si>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</si>
  <si>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</si>
  <si>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</si>
  <si>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</si>
  <si>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</si>
  <si>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</si>
  <si>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</si>
  <si>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</si>
  <si>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</si>
  <si>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</si>
  <si>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</si>
  <si>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</si>
  <si>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</si>
  <si>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</si>
  <si>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</si>
  <si>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</si>
  <si>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</si>
  <si>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</si>
  <si>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</si>
  <si>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</si>
  <si>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</si>
  <si>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</si>
  <si>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</si>
  <si>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</si>
  <si>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</si>
  <si>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</si>
  <si>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</si>
  <si>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</si>
  <si>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</si>
  <si>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</si>
  <si>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</si>
  <si>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</si>
  <si>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</si>
  <si>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</si>
  <si>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</si>
  <si>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</si>
  <si>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</si>
  <si>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</si>
  <si>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</si>
  <si>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</si>
  <si>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</si>
  <si>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</si>
  <si>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</si>
  <si>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</si>
  <si>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</si>
  <si>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</si>
  <si>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</si>
  <si>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</si>
  <si>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</si>
  <si>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</si>
  <si>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</si>
  <si>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</si>
  <si>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</si>
  <si>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</si>
  <si>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</si>
  <si>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</si>
  <si>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</si>
  <si>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</si>
  <si>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</si>
  <si>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</si>
  <si>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</si>
  <si>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</si>
  <si>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</si>
  <si>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</si>
  <si>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</si>
  <si>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</si>
  <si>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</si>
  <si>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</si>
  <si>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</si>
  <si>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</si>
  <si>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</si>
  <si>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</si>
  <si>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</si>
  <si>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</si>
  <si>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</si>
  <si>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</si>
  <si>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</si>
  <si>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</si>
  <si>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</si>
  <si>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</si>
  <si>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</si>
  <si>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</si>
  <si>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</si>
  <si>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</si>
  <si>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</si>
  <si>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</si>
  <si>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</si>
  <si>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</si>
  <si>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</si>
  <si>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</si>
  <si>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</si>
  <si>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</si>
  <si>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</si>
  <si>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</si>
  <si>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</si>
  <si>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</si>
  <si>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</si>
  <si>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</si>
  <si>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</si>
  <si>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</si>
  <si>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</si>
  <si>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</si>
  <si>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</si>
  <si>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</si>
  <si>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</si>
  <si>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</si>
  <si>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</si>
  <si>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</si>
  <si>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</si>
  <si>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</si>
  <si>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</si>
  <si>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</si>
  <si>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</si>
  <si>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</si>
  <si>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</si>
  <si>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</si>
  <si>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</si>
  <si>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</si>
  <si>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</si>
  <si>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</si>
  <si>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</si>
  <si>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</si>
  <si>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</si>
  <si>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</si>
  <si>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</si>
  <si>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</si>
  <si>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</si>
  <si>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</si>
  <si>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</si>
  <si>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</si>
  <si>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</si>
  <si>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</si>
  <si>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</si>
  <si>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</si>
  <si>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</si>
  <si>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</si>
  <si>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</si>
  <si>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</si>
  <si>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</si>
  <si>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</si>
  <si>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</si>
  <si>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</si>
  <si>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</si>
  <si>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</si>
  <si>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</si>
  <si>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</si>
  <si>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</si>
  <si>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</si>
  <si>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</si>
  <si>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</si>
  <si>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</si>
  <si>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</si>
  <si>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</si>
  <si>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</si>
  <si>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</si>
  <si>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</si>
  <si>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</si>
  <si>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</si>
  <si>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</si>
  <si>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</si>
  <si>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</si>
  <si>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</si>
  <si>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</si>
  <si>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</si>
  <si>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</si>
  <si>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</si>
  <si>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</si>
  <si>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</si>
  <si>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</si>
  <si>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</si>
  <si>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</si>
  <si>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</si>
  <si>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</si>
  <si>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</si>
  <si>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</si>
  <si>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</si>
  <si>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</si>
  <si>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</si>
  <si>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</si>
  <si>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</si>
  <si>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</si>
  <si>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</si>
  <si>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</si>
  <si>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</si>
  <si>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</si>
  <si>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</si>
  <si>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</si>
  <si>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</si>
  <si>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</si>
  <si>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</si>
  <si>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</si>
  <si>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</si>
  <si>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</si>
  <si>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</si>
  <si>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</si>
  <si>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</si>
  <si>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</si>
  <si>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</si>
  <si>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</si>
  <si>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</si>
  <si>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</si>
  <si>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</si>
  <si>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</si>
  <si>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</si>
  <si>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</si>
  <si>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</si>
  <si>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</si>
  <si>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</si>
  <si>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</si>
  <si>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</si>
  <si>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</si>
  <si>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</si>
  <si>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</si>
  <si>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</si>
  <si>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</si>
  <si>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</si>
  <si>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</si>
  <si>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</si>
  <si>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</si>
  <si>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</si>
  <si>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</si>
  <si>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</si>
  <si>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</si>
  <si>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</si>
  <si>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</si>
  <si>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</si>
  <si>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</si>
  <si>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</si>
  <si>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</si>
  <si>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</si>
  <si>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</si>
  <si>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</si>
  <si>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</si>
  <si>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</si>
  <si>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</si>
  <si>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</si>
  <si>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</si>
  <si>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</si>
  <si>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</si>
  <si>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</si>
  <si>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</si>
  <si>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</si>
  <si>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</si>
  <si>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</si>
  <si>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</si>
  <si>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</si>
  <si>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</si>
  <si>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</si>
  <si>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</si>
  <si>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</si>
  <si>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</si>
  <si>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</si>
  <si>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</si>
  <si>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</si>
  <si>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</si>
  <si>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</si>
  <si>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</si>
  <si>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</si>
  <si>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</si>
  <si>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</si>
  <si>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</si>
  <si>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</si>
  <si>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</si>
  <si>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</si>
  <si>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</si>
  <si>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</si>
  <si>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</si>
  <si>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</si>
  <si>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</si>
  <si>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</si>
  <si>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</si>
  <si>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</si>
  <si>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</si>
  <si>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</si>
  <si>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</si>
  <si>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</si>
  <si>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</si>
  <si>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</si>
  <si>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</si>
  <si>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</si>
  <si>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</si>
  <si>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</si>
  <si>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</si>
  <si>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</si>
  <si>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</si>
  <si>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</si>
  <si>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</si>
  <si>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</si>
  <si>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</si>
  <si>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</si>
  <si>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</si>
  <si>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</si>
  <si>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</si>
  <si>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</si>
  <si>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</si>
  <si>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</si>
  <si>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</si>
  <si>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</si>
  <si>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</si>
  <si>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</si>
  <si>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</si>
  <si>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</si>
  <si>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</si>
  <si>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</si>
  <si>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</si>
  <si>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</si>
  <si>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</si>
  <si>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</si>
  <si>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</si>
  <si>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</si>
  <si>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</si>
  <si>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</si>
  <si>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</si>
  <si>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</si>
  <si>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</si>
  <si>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</si>
  <si>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</si>
  <si>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</si>
  <si>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</si>
  <si>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</si>
  <si>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</si>
  <si>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</si>
  <si>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</si>
  <si>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</si>
  <si>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</si>
  <si>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</si>
  <si>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</si>
  <si>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</si>
  <si>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</si>
  <si>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</si>
  <si>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</si>
  <si>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</si>
  <si>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</si>
  <si>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</si>
  <si>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</si>
  <si>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</si>
  <si>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</si>
  <si>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</si>
  <si>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</si>
  <si>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</si>
  <si>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</si>
  <si>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</si>
  <si>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</si>
  <si>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</si>
  <si>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</si>
  <si>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</si>
  <si>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</si>
  <si>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</si>
  <si>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</si>
  <si>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</si>
  <si>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</si>
  <si>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</si>
  <si>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</si>
  <si>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</si>
  <si>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</si>
  <si>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</si>
  <si>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</si>
  <si>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</si>
  <si>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</si>
  <si>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</si>
  <si>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</si>
  <si>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</si>
  <si>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</si>
  <si>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</si>
  <si>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</si>
  <si>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</si>
  <si>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</si>
  <si>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</si>
  <si>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</si>
  <si>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</si>
  <si>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</si>
  <si>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</si>
  <si>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</si>
  <si>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</si>
  <si>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</si>
  <si>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</si>
  <si>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</si>
  <si>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</si>
  <si>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</si>
  <si>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</si>
  <si>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</si>
  <si>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</si>
  <si>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</si>
  <si>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</si>
  <si>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</si>
  <si>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</si>
  <si>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</si>
  <si>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</si>
  <si>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</si>
  <si>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</si>
  <si>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</si>
  <si>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</si>
  <si>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</si>
  <si>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</si>
  <si>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</si>
  <si>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</si>
  <si>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</si>
  <si>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</si>
  <si>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</si>
  <si>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</si>
  <si>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</si>
  <si>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</si>
  <si>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</si>
  <si>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</si>
  <si>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</si>
  <si>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</si>
  <si>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</si>
  <si>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</si>
  <si>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</si>
  <si>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</si>
  <si>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</si>
  <si>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</si>
  <si>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</si>
  <si>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</si>
  <si>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</si>
  <si>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</si>
  <si>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</si>
  <si>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</si>
  <si>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</si>
  <si>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</si>
  <si>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</si>
  <si>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</si>
  <si>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</si>
  <si>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</si>
  <si>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</si>
  <si>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</si>
  <si>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</si>
  <si>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</si>
  <si>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</si>
  <si>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</si>
  <si>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</si>
  <si>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</si>
  <si>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</si>
  <si>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</si>
  <si>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</si>
  <si>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</si>
  <si>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</si>
  <si>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</si>
  <si>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</si>
  <si>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</si>
  <si>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</si>
  <si>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</si>
  <si>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</si>
  <si>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</si>
  <si>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</si>
  <si>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</si>
  <si>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</si>
  <si>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</si>
  <si>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</si>
  <si>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</si>
  <si>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</si>
  <si>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</si>
  <si>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</si>
  <si>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</si>
  <si>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</si>
  <si>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</si>
  <si>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</si>
  <si>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</si>
  <si>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</si>
  <si>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</si>
  <si>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</si>
  <si>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</si>
  <si>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</si>
  <si>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</si>
  <si>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</si>
  <si>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</si>
  <si>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</si>
  <si>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</si>
  <si>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</si>
  <si>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</si>
  <si>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</si>
  <si>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</si>
  <si>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</si>
  <si>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</si>
  <si>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</si>
  <si>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</si>
  <si>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</si>
  <si>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</si>
  <si>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</si>
  <si>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</si>
  <si>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</si>
  <si>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</si>
  <si>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</si>
  <si>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</si>
  <si>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</si>
  <si>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</si>
  <si>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</si>
  <si>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</si>
  <si>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</si>
  <si>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</si>
  <si>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</si>
  <si>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</si>
  <si>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</si>
  <si>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</si>
  <si>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</si>
  <si>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</si>
  <si>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</si>
  <si>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</si>
  <si>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</si>
  <si>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</si>
  <si>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</si>
  <si>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</si>
  <si>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</si>
  <si>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</si>
  <si>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</si>
  <si>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</si>
  <si>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</si>
  <si>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</si>
  <si>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</si>
  <si>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</si>
  <si>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</si>
  <si>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</si>
  <si>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</si>
  <si>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</si>
  <si>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</si>
  <si>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</si>
  <si>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</si>
  <si>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</si>
  <si>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</si>
  <si>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</si>
  <si>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</si>
  <si>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</si>
  <si>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</si>
  <si>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</si>
  <si>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</si>
  <si>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</si>
  <si>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</si>
  <si>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</si>
  <si>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</si>
  <si>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</si>
  <si>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</si>
  <si>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</si>
  <si>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</si>
  <si>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</si>
  <si>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</si>
  <si>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</si>
  <si>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</si>
  <si>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</si>
  <si>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</si>
  <si>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</si>
  <si>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</si>
  <si>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</si>
  <si>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</si>
  <si>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</si>
  <si>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</si>
  <si>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</si>
  <si>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</si>
  <si>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</si>
  <si>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</si>
  <si>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</si>
  <si>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</si>
  <si>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</si>
  <si>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</si>
  <si>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</si>
  <si>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</si>
  <si>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</si>
  <si>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</si>
  <si>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</si>
  <si>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</si>
  <si>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</si>
  <si>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</si>
  <si>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</si>
  <si>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</si>
  <si>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</si>
  <si>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</si>
  <si>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</si>
  <si>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</si>
  <si>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</si>
  <si>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</si>
  <si>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</si>
  <si>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</si>
  <si>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</si>
  <si>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</si>
  <si>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</si>
  <si>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</si>
  <si>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</si>
  <si>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</si>
  <si>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</si>
  <si>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</si>
  <si>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</si>
  <si>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</si>
  <si>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</si>
  <si>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</si>
  <si>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</si>
  <si>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</si>
  <si>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</si>
  <si>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</si>
  <si>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</si>
  <si>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</si>
  <si>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</si>
  <si>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</si>
  <si>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</si>
  <si>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</si>
  <si>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</si>
  <si>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</si>
  <si>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</si>
  <si>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</si>
  <si>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</si>
  <si>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</si>
  <si>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</si>
  <si>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</si>
  <si>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</si>
  <si>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</si>
  <si>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</si>
  <si>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</si>
  <si>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</si>
  <si>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</si>
  <si>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</si>
  <si>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</si>
  <si>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</si>
  <si>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</si>
  <si>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</si>
  <si>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</si>
  <si>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</si>
  <si>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</si>
  <si>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</si>
  <si>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</si>
  <si>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</si>
  <si>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</si>
  <si>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</si>
  <si>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</si>
  <si>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</si>
  <si>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</si>
  <si>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</si>
  <si>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</si>
  <si>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</si>
  <si>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</si>
  <si>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</si>
  <si>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</si>
  <si>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</si>
  <si>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</si>
  <si>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</si>
  <si>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</si>
  <si>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</si>
  <si>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</si>
  <si>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</si>
  <si>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</si>
  <si>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</si>
  <si>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</si>
  <si>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</si>
  <si>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</si>
  <si>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</si>
  <si>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</si>
  <si>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</si>
  <si>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</si>
  <si>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</si>
  <si>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</si>
  <si>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</si>
  <si>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</si>
  <si>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</si>
  <si>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</si>
  <si>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</si>
  <si>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</si>
  <si>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</si>
  <si>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</si>
  <si>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</si>
  <si>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</si>
  <si>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</si>
  <si>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</si>
  <si>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</si>
  <si>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</si>
  <si>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</si>
  <si>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</si>
  <si>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</si>
  <si>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</si>
  <si>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</si>
  <si>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</si>
  <si>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</si>
  <si>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</si>
  <si>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</si>
  <si>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</si>
  <si>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</si>
  <si>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</si>
  <si>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</si>
  <si>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</si>
  <si>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</si>
  <si>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</si>
  <si>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</si>
  <si>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</si>
  <si>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</si>
  <si>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</si>
  <si>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</si>
  <si>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</si>
  <si>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</si>
  <si>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</si>
  <si>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</si>
  <si>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</si>
  <si>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</si>
  <si>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</si>
  <si>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</si>
  <si>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</si>
  <si>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</si>
  <si>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</si>
  <si>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</si>
  <si>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</si>
  <si>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</si>
  <si>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</si>
  <si>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</si>
  <si>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</si>
  <si>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</si>
  <si>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</si>
  <si>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</si>
  <si>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</si>
  <si>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</si>
  <si>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</si>
  <si>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</si>
  <si>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</si>
  <si>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</si>
  <si>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</si>
  <si>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</si>
  <si>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</si>
  <si>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</si>
  <si>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</si>
  <si>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</si>
  <si>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</si>
  <si>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</si>
  <si>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</si>
  <si>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</si>
  <si>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</si>
  <si>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</si>
  <si>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</si>
  <si>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</si>
  <si>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</si>
  <si>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</si>
  <si>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</si>
  <si>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</si>
  <si>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</si>
  <si>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</si>
  <si>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</si>
  <si>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</si>
  <si>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</si>
  <si>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</si>
  <si>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</si>
  <si>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</si>
  <si>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</si>
  <si>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</si>
  <si>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</si>
  <si>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</si>
  <si>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</si>
  <si>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</si>
  <si>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</si>
  <si>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</si>
  <si>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</si>
  <si>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</si>
  <si>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</si>
  <si>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</si>
  <si>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</si>
  <si>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</si>
  <si>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</si>
  <si>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</si>
  <si>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</si>
  <si>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</si>
  <si>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</si>
  <si>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</si>
  <si>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</si>
  <si>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</si>
  <si>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</si>
  <si>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</si>
  <si>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</si>
  <si>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</si>
  <si>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</si>
  <si>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</si>
  <si>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</si>
  <si>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</si>
  <si>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</si>
  <si>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</si>
  <si>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</si>
  <si>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</si>
  <si>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</si>
  <si>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</si>
  <si>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</si>
  <si>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</si>
  <si>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</si>
  <si>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</si>
  <si>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</si>
  <si>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</si>
  <si>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</si>
  <si>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</si>
  <si>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</si>
  <si>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</si>
  <si>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</si>
  <si>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</si>
  <si>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</si>
  <si>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</si>
  <si>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</si>
  <si>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</si>
  <si>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</si>
  <si>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</si>
  <si>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</si>
  <si>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</si>
  <si>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</si>
  <si>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</si>
  <si>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</si>
  <si>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</si>
  <si>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</si>
  <si>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</si>
  <si>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</si>
  <si>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</si>
  <si>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</si>
  <si>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</si>
  <si>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</si>
  <si>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</si>
  <si>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</si>
  <si>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</si>
  <si>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</si>
  <si>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</si>
  <si>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</si>
  <si>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</si>
  <si>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</si>
  <si>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</si>
  <si>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</si>
  <si>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</si>
  <si>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</si>
  <si>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</si>
  <si>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</si>
  <si>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</si>
  <si>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</si>
  <si>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</si>
  <si>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</si>
  <si>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</si>
  <si>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</si>
  <si>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</si>
  <si>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</si>
  <si>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</si>
  <si>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</si>
  <si>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</si>
  <si>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</si>
  <si>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</si>
  <si>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</si>
  <si>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</si>
  <si>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</si>
  <si>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</si>
  <si>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</si>
  <si>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</si>
  <si>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</si>
  <si>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</si>
  <si>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</si>
  <si>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</si>
  <si>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</si>
  <si>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</si>
  <si>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</si>
  <si>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</si>
  <si>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</si>
  <si>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</si>
  <si>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</si>
  <si>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</si>
  <si>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</si>
  <si>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</si>
  <si>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</si>
  <si>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</si>
  <si>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</si>
  <si>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</si>
  <si>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</si>
  <si>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</si>
  <si>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</si>
  <si>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</si>
  <si>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</si>
  <si>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</si>
  <si>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</si>
  <si>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</si>
  <si>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</si>
  <si>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</si>
  <si>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</si>
  <si>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</si>
  <si>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</si>
  <si>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</si>
  <si>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</si>
  <si>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</si>
  <si>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</si>
  <si>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</si>
  <si>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</si>
  <si>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</si>
  <si>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</si>
  <si>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</si>
  <si>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</si>
  <si>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</si>
  <si>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</si>
  <si>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</si>
  <si>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</si>
  <si>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</si>
  <si>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</si>
  <si>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</si>
  <si>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</si>
  <si>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</si>
  <si>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</si>
  <si>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</si>
  <si>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</si>
  <si>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</si>
  <si>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</si>
  <si>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</si>
  <si>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</si>
  <si>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</si>
  <si>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</si>
  <si>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</si>
  <si>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</si>
  <si>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</si>
  <si>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</si>
  <si>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</si>
  <si>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</si>
  <si>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</si>
  <si>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</si>
  <si>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</si>
  <si>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</si>
  <si>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</si>
  <si>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</si>
  <si>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</si>
  <si>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</si>
  <si>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</si>
  <si>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</si>
  <si>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</si>
  <si>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</si>
  <si>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</si>
  <si>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</si>
  <si>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</si>
  <si>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</si>
  <si>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</si>
  <si>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</si>
  <si>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</si>
  <si>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</si>
  <si>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</si>
  <si>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</si>
  <si>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</si>
  <si>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</si>
  <si>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</si>
  <si>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</si>
  <si>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</si>
  <si>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</si>
  <si>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</si>
  <si>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</si>
  <si>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</si>
  <si>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</si>
  <si>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</si>
  <si>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</si>
  <si>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</si>
  <si>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</si>
  <si>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</si>
  <si>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</si>
  <si>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</si>
  <si>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</si>
  <si>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</si>
  <si>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</si>
  <si>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</si>
  <si>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</si>
  <si>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</si>
  <si>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</si>
  <si>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</si>
  <si>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</si>
  <si>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</si>
  <si>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</si>
  <si>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</si>
  <si>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</si>
  <si>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</si>
  <si>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</si>
  <si>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</si>
  <si>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</si>
  <si>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</si>
  <si>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</si>
  <si>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</si>
  <si>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</si>
  <si>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</si>
  <si>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</si>
  <si>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</si>
  <si>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</si>
  <si>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</si>
  <si>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</si>
  <si>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</si>
  <si>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</si>
  <si>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</si>
  <si>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</si>
  <si>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</si>
  <si>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</si>
  <si>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</si>
  <si>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</si>
  <si>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</si>
  <si>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</si>
  <si>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</si>
  <si>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</si>
  <si>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</si>
  <si>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</si>
  <si>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</si>
  <si>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</si>
  <si>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</si>
  <si>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</si>
  <si>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</si>
  <si>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</si>
  <si>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</si>
  <si>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</si>
  <si>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</si>
  <si>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</si>
  <si>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</si>
  <si>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</si>
  <si>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</si>
  <si>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</si>
  <si>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</si>
  <si>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</si>
  <si>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</si>
  <si>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</si>
  <si>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</si>
  <si>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</si>
  <si>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</si>
  <si>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</si>
  <si>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</si>
  <si>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</si>
  <si>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</si>
  <si>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</si>
  <si>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</si>
  <si>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</si>
  <si>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</si>
  <si>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</si>
  <si>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</si>
  <si>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</si>
  <si>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</si>
  <si>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</si>
  <si>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</si>
  <si>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</si>
  <si>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</si>
  <si>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</si>
  <si>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</si>
  <si>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</si>
  <si>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</si>
  <si>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</si>
  <si>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</si>
  <si>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</si>
  <si>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</si>
  <si>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</si>
  <si>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</si>
  <si>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</si>
  <si>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</si>
  <si>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</si>
  <si>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</si>
  <si>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</si>
  <si>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</si>
  <si>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</si>
  <si>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</si>
  <si>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</si>
  <si>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</si>
  <si>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</si>
  <si>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</si>
  <si>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</si>
  <si>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</si>
  <si>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</si>
  <si>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</si>
  <si>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</si>
  <si>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</si>
  <si>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</si>
  <si>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</si>
  <si>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</si>
  <si>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</si>
  <si>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</si>
  <si>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</si>
  <si>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</si>
  <si>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</si>
  <si>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</si>
  <si>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</si>
  <si>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</si>
  <si>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</si>
  <si>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</si>
  <si>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</si>
  <si>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</si>
  <si>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</si>
  <si>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</si>
  <si>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</si>
  <si>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</si>
  <si>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</si>
  <si>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</si>
  <si>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</si>
  <si>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</si>
  <si>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</si>
  <si>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</si>
  <si>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</si>
  <si>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</si>
  <si>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</si>
  <si>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</si>
  <si>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</si>
  <si>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</si>
  <si>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</si>
  <si>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</si>
  <si>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</si>
  <si>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</si>
  <si>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</si>
  <si>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</si>
  <si>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</si>
  <si>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</si>
  <si>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</si>
  <si>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</si>
  <si>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</si>
  <si>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</si>
  <si>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</si>
  <si>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</si>
  <si>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</si>
  <si>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</si>
  <si>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</si>
  <si>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</si>
  <si>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</si>
  <si>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</si>
  <si>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</si>
  <si>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</si>
  <si>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</si>
  <si>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</si>
  <si>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</si>
  <si>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</si>
  <si>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</si>
  <si>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</si>
  <si>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</si>
  <si>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</si>
  <si>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</si>
  <si>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</si>
  <si>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</si>
  <si>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</si>
  <si>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</si>
  <si>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</si>
  <si>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</si>
  <si>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</si>
  <si>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</si>
  <si>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</si>
  <si>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</si>
  <si>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</si>
  <si>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</si>
  <si>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</si>
  <si>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</si>
  <si>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</si>
  <si>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</si>
  <si>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</si>
  <si>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</si>
  <si>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</si>
  <si>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</si>
  <si>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</si>
  <si>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</si>
  <si>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</si>
  <si>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</si>
  <si>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</si>
  <si>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</si>
  <si>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</si>
  <si>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</si>
  <si>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</si>
  <si>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</si>
  <si>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</si>
  <si>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</si>
  <si>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</si>
  <si>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</si>
  <si>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</si>
  <si>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</si>
  <si>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</si>
  <si>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</si>
  <si>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</si>
  <si>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</si>
  <si>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</si>
  <si>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</si>
  <si>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</si>
  <si>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</si>
  <si>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</si>
  <si>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</si>
  <si>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</si>
  <si>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</si>
  <si>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</si>
  <si>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</si>
  <si>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</si>
  <si>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</si>
  <si>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</si>
  <si>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</si>
  <si>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</si>
  <si>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</si>
  <si>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</si>
  <si>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</si>
  <si>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</si>
  <si>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</si>
  <si>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</si>
  <si>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</si>
  <si>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</si>
  <si>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</si>
  <si>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</si>
  <si>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</si>
  <si>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</si>
  <si>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</si>
  <si>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</si>
  <si>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</si>
  <si>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</si>
  <si>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</si>
  <si>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</si>
  <si>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</si>
  <si>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</si>
  <si>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</si>
  <si>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</si>
  <si>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</si>
  <si>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</si>
  <si>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</si>
  <si>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</si>
  <si>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</si>
  <si>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</si>
  <si>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</si>
  <si>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</si>
  <si>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</si>
  <si>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</si>
  <si>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</si>
  <si>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</si>
  <si>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</si>
  <si>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</si>
  <si>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</si>
  <si>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</si>
  <si>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</si>
  <si>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</si>
  <si>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</si>
  <si>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</si>
  <si>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</si>
  <si>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</si>
  <si>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</si>
  <si>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</si>
  <si>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</si>
  <si>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</si>
  <si>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</si>
  <si>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</si>
  <si>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</si>
  <si>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</si>
  <si>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</si>
  <si>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</si>
  <si>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</si>
  <si>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</si>
  <si>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</si>
  <si>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</si>
  <si>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</si>
  <si>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</si>
  <si>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</si>
  <si>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</si>
  <si>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</si>
  <si>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</si>
  <si>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</si>
  <si>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</si>
  <si>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</si>
  <si>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</si>
  <si>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</si>
  <si>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</si>
  <si>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</si>
  <si>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</si>
  <si>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</si>
  <si>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</si>
  <si>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</si>
  <si>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</si>
  <si>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</si>
  <si>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</si>
  <si>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</si>
  <si>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</si>
  <si>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</si>
  <si>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</si>
  <si>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</si>
  <si>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</si>
  <si>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</si>
  <si>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</si>
  <si>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</si>
  <si>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</si>
  <si>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</si>
  <si>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</si>
  <si>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</si>
  <si>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</si>
  <si>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</si>
  <si>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</si>
  <si>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</si>
  <si>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</si>
  <si>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</si>
  <si>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</si>
  <si>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</si>
  <si>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</si>
  <si>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</si>
  <si>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</si>
  <si>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</si>
  <si>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</si>
  <si>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</si>
  <si>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</si>
  <si>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</si>
  <si>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</si>
  <si>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</si>
  <si>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</si>
  <si>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</si>
  <si>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</si>
  <si>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</si>
  <si>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</si>
  <si>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</si>
  <si>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</si>
  <si>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</si>
  <si>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</si>
  <si>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</si>
  <si>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</si>
  <si>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</si>
  <si>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</si>
  <si>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</si>
  <si>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</si>
  <si>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</si>
  <si>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</si>
  <si>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</si>
  <si>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</si>
  <si>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</si>
  <si>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</si>
  <si>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</si>
  <si>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</si>
  <si>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</si>
  <si>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</si>
  <si>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</si>
  <si>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</si>
  <si>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</si>
  <si>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</si>
  <si>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</si>
  <si>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</si>
  <si>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</si>
  <si>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</si>
  <si>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</si>
  <si>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</si>
  <si>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</si>
  <si>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</si>
  <si>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</si>
  <si>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</si>
  <si>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</si>
  <si>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</si>
  <si>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</si>
  <si>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</si>
  <si>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</si>
  <si>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</si>
  <si>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</si>
  <si>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</si>
  <si>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</si>
  <si>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</si>
  <si>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</si>
  <si>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</si>
  <si>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</si>
  <si>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</si>
  <si>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</si>
  <si>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</si>
  <si>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</si>
  <si>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</si>
  <si>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</si>
  <si>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</si>
  <si>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</si>
  <si>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</si>
  <si>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</si>
  <si>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</si>
  <si>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</si>
  <si>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</si>
  <si>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</si>
  <si>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</si>
  <si>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</si>
  <si>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</si>
  <si>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</si>
  <si>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</si>
  <si>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</si>
  <si>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</si>
  <si>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</si>
  <si>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</si>
  <si>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</si>
  <si>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</si>
  <si>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</si>
  <si>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</si>
  <si>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</si>
  <si>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</si>
  <si>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</si>
  <si>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</si>
  <si>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</si>
  <si>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</si>
  <si>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</si>
  <si>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</si>
  <si>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</si>
  <si>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</si>
  <si>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</si>
  <si>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</si>
  <si>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</si>
  <si>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</si>
  <si>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</si>
  <si>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</si>
  <si>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</si>
  <si>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</si>
  <si>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</si>
  <si>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</si>
  <si>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</si>
  <si>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</si>
  <si>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</si>
  <si>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</si>
  <si>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</si>
  <si>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</si>
  <si>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</si>
  <si>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</si>
  <si>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</si>
  <si>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</si>
  <si>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</si>
  <si>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</si>
  <si>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</si>
  <si>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</si>
  <si>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</si>
  <si>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</si>
  <si>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</si>
  <si>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</si>
  <si>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</si>
  <si>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</si>
  <si>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</si>
  <si>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</si>
  <si>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</si>
  <si>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</si>
  <si>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</si>
  <si>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</si>
  <si>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</si>
  <si>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</si>
  <si>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</si>
  <si>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</si>
  <si>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</si>
  <si>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</si>
  <si>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</si>
  <si>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</si>
  <si>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</si>
  <si>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</si>
  <si>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</si>
  <si>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</si>
  <si>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</si>
  <si>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</si>
  <si>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</si>
  <si>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</si>
  <si>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</si>
  <si>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</si>
  <si>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</si>
  <si>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</si>
  <si>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</si>
  <si>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</si>
  <si>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</si>
  <si>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</si>
  <si>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</si>
  <si>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</si>
  <si>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</si>
  <si>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</si>
  <si>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</si>
  <si>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</si>
  <si>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</si>
  <si>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</si>
  <si>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</si>
  <si>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</si>
  <si>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</si>
  <si>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</si>
  <si>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</si>
  <si>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</si>
  <si>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</si>
  <si>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</si>
  <si>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</si>
  <si>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</si>
  <si>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</si>
  <si>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</si>
  <si>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</si>
  <si>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</si>
  <si>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</si>
  <si>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</si>
  <si>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</si>
  <si>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</si>
  <si>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</si>
  <si>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</si>
  <si>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</si>
  <si>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</si>
  <si>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</si>
  <si>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</si>
  <si>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</si>
  <si>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</si>
  <si>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</si>
  <si>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</si>
  <si>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</si>
  <si>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</si>
  <si>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</si>
  <si>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</si>
  <si>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</si>
  <si>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</si>
  <si>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</si>
  <si>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</si>
  <si>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</si>
  <si>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</si>
  <si>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</si>
  <si>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</si>
  <si>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</si>
  <si>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</si>
  <si>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</si>
  <si>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</si>
  <si>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</si>
  <si>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</si>
  <si>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</si>
  <si>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</si>
  <si>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</si>
  <si>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</si>
  <si>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</si>
  <si>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</si>
  <si>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</si>
  <si>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</si>
  <si>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</si>
  <si>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</si>
  <si>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</si>
  <si>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</si>
  <si>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</si>
  <si>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</si>
  <si>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</si>
  <si>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</si>
  <si>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</si>
  <si>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</si>
  <si>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</si>
  <si>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</si>
  <si>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</si>
  <si>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</si>
  <si>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</si>
  <si>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</si>
  <si>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</si>
  <si>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</si>
  <si>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</si>
  <si>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</si>
  <si>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</si>
  <si>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</si>
  <si>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</si>
  <si>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</si>
  <si>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</si>
  <si>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</si>
  <si>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</si>
  <si>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</si>
  <si>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</si>
  <si>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</si>
  <si>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</si>
  <si>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</si>
  <si>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</si>
  <si>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</si>
  <si>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</si>
  <si>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</si>
  <si>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</si>
  <si>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</si>
  <si>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</si>
  <si>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</si>
  <si>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</si>
  <si>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</si>
  <si>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</si>
  <si>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</si>
  <si>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</si>
  <si>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</si>
  <si>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</si>
  <si>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</si>
  <si>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</si>
  <si>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</si>
  <si>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</si>
  <si>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</si>
  <si>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</si>
  <si>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</si>
  <si>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</si>
  <si>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</si>
  <si>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</si>
  <si>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</si>
  <si>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</si>
  <si>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</si>
  <si>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</si>
  <si>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</si>
  <si>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</si>
  <si>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</si>
  <si>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</si>
  <si>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</si>
  <si>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</si>
  <si>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</si>
  <si>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</si>
  <si>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</si>
  <si>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</si>
  <si>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</si>
  <si>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</si>
  <si>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</si>
  <si>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</si>
  <si>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</si>
  <si>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</si>
  <si>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</si>
  <si>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</si>
  <si>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</si>
  <si>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</si>
  <si>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</si>
  <si>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</si>
  <si>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</si>
  <si>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</si>
  <si>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</si>
  <si>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</si>
  <si>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</si>
  <si>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</si>
  <si>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</si>
  <si>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</si>
  <si>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</si>
  <si>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</si>
  <si>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</si>
  <si>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</si>
  <si>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</si>
  <si>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</si>
  <si>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</si>
  <si>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</si>
  <si>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</si>
  <si>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</si>
  <si>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</si>
  <si>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</si>
  <si>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</si>
  <si>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</si>
  <si>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</si>
  <si>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</si>
  <si>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</si>
  <si>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</si>
  <si>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</si>
  <si>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</si>
  <si>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</si>
  <si>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</si>
  <si>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</si>
  <si>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</si>
  <si>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</si>
  <si>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</si>
  <si>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</si>
  <si>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</si>
  <si>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</si>
  <si>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</si>
  <si>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</si>
  <si>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</si>
  <si>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</si>
  <si>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</si>
  <si>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</si>
  <si>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</si>
  <si>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</si>
  <si>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</si>
  <si>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</si>
  <si>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</si>
  <si>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</si>
  <si>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</si>
  <si>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</si>
  <si>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</si>
  <si>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</si>
  <si>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</si>
  <si>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</si>
  <si>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</si>
  <si>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</si>
  <si>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</si>
  <si>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</si>
  <si>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</si>
  <si>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</si>
  <si>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</si>
  <si>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</si>
  <si>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</si>
  <si>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</si>
  <si>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</si>
  <si>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</si>
  <si>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</si>
  <si>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</si>
  <si>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</si>
  <si>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</si>
  <si>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</si>
  <si>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</si>
  <si>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</si>
  <si>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</si>
  <si>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</si>
  <si>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</si>
  <si>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</si>
  <si>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</si>
  <si>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</si>
  <si>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</si>
  <si>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</si>
  <si>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</si>
  <si>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</si>
  <si>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</si>
  <si>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</si>
  <si>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</si>
  <si>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</si>
  <si>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</si>
  <si>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</si>
  <si>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</si>
  <si>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</si>
  <si>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</si>
  <si>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</si>
  <si>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</si>
  <si>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</si>
  <si>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</si>
  <si>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</si>
  <si>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</si>
  <si>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</si>
  <si>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</si>
  <si>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</si>
  <si>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</si>
  <si>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</si>
  <si>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</si>
  <si>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</si>
  <si>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</si>
  <si>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</si>
  <si>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</si>
  <si>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</si>
  <si>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</si>
  <si>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</si>
  <si>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</si>
  <si>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</si>
  <si>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</si>
  <si>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</si>
  <si>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</si>
  <si>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</si>
  <si>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</si>
  <si>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</si>
  <si>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</si>
  <si>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</si>
  <si>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</si>
  <si>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</si>
  <si>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</si>
  <si>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</si>
  <si>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</si>
  <si>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</si>
  <si>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</si>
  <si>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</si>
  <si>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</si>
  <si>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</si>
  <si>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</si>
  <si>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</si>
  <si>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</si>
  <si>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</si>
  <si>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</si>
  <si>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</si>
  <si>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</si>
  <si>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</si>
  <si>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</si>
  <si>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</si>
  <si>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</si>
  <si>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</si>
  <si>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</si>
  <si>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</si>
  <si>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</si>
  <si>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</si>
  <si>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</si>
  <si>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</si>
  <si>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</si>
  <si>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</si>
  <si>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</si>
  <si>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</si>
  <si>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</si>
  <si>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</si>
  <si>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</si>
  <si>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</si>
  <si>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</si>
  <si>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</si>
  <si>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</si>
  <si>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</si>
  <si>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</si>
  <si>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</si>
  <si>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</si>
  <si>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</si>
  <si>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</si>
  <si>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</si>
  <si>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</si>
  <si>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</si>
  <si>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</si>
  <si>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</si>
  <si>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</si>
  <si>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</si>
  <si>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</si>
  <si>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</si>
  <si>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</si>
  <si>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</si>
  <si>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</si>
  <si>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</si>
  <si>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</si>
  <si>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</si>
  <si>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</si>
  <si>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</si>
  <si>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</si>
  <si>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</si>
  <si>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</si>
  <si>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</si>
  <si>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</si>
  <si>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</si>
  <si>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</si>
  <si>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</si>
  <si>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</si>
  <si>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</si>
  <si>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</si>
  <si>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</si>
  <si>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</si>
  <si>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</si>
  <si>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</si>
  <si>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</si>
  <si>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</si>
  <si>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</si>
  <si>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</si>
  <si>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</si>
  <si>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</si>
  <si>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</si>
  <si>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</si>
  <si>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</si>
  <si>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</si>
  <si>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</si>
  <si>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</si>
  <si>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</si>
  <si>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</si>
  <si>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</si>
  <si>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</si>
  <si>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</si>
  <si>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</si>
  <si>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</si>
  <si>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</si>
  <si>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</si>
  <si>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</si>
  <si>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</si>
  <si>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</si>
  <si>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</si>
  <si>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</si>
  <si>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</si>
  <si>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</si>
  <si>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</si>
  <si>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</si>
  <si>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</si>
  <si>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</si>
  <si>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</si>
  <si>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</si>
  <si>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</si>
  <si>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</si>
  <si>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</si>
  <si>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</si>
  <si>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</si>
  <si>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</si>
  <si>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</si>
  <si>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</si>
  <si>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</si>
  <si>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</si>
  <si>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</si>
  <si>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</si>
  <si>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</si>
  <si>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</si>
  <si>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</si>
  <si>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</si>
  <si>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</si>
  <si>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</si>
  <si>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</si>
  <si>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</si>
  <si>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</si>
  <si>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</si>
  <si>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</si>
  <si>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</si>
  <si>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</si>
  <si>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</si>
  <si>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</si>
  <si>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</si>
  <si>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</si>
  <si>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</si>
  <si>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</si>
  <si>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</si>
  <si>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</si>
  <si>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</si>
  <si>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</si>
  <si>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</si>
  <si>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</si>
  <si>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</si>
  <si>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</si>
  <si>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</si>
  <si>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</si>
  <si>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</si>
  <si>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</si>
  <si>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</si>
  <si>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</si>
  <si>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</si>
  <si>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</si>
  <si>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</si>
  <si>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</si>
  <si>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</si>
  <si>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</si>
  <si>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</si>
  <si>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</si>
  <si>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</si>
  <si>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</si>
  <si>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</si>
  <si>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</si>
  <si>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</si>
  <si>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</si>
  <si>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</si>
  <si>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</si>
  <si>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</si>
  <si>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</si>
  <si>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</si>
  <si>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</si>
  <si>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</si>
  <si>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</si>
  <si>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</si>
  <si>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</si>
  <si>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</si>
  <si>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</si>
  <si>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</si>
  <si>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</si>
  <si>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</si>
  <si>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</si>
  <si>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</si>
  <si>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</si>
  <si>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</si>
  <si>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</si>
  <si>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</si>
  <si>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</si>
  <si>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</si>
  <si>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</si>
  <si>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</si>
  <si>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</si>
  <si>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</si>
  <si>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</si>
  <si>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</si>
  <si>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</si>
  <si>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</si>
  <si>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</si>
  <si>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</si>
  <si>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</si>
  <si>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</si>
  <si>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</si>
  <si>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</si>
  <si>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</si>
  <si>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</si>
  <si>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</si>
  <si>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</si>
  <si>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</si>
  <si>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</si>
  <si>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</si>
  <si>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</si>
  <si>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</si>
  <si>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</si>
  <si>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</si>
  <si>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</si>
  <si>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</si>
  <si>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</si>
  <si>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</si>
  <si>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</si>
  <si>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</si>
  <si>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</si>
  <si>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</si>
  <si>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</si>
  <si>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</si>
  <si>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</si>
  <si>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</si>
  <si>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</si>
  <si>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</si>
  <si>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</si>
  <si>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</si>
  <si>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</si>
  <si>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</si>
  <si>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</si>
  <si>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</si>
  <si>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</si>
  <si>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</si>
  <si>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</si>
  <si>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</si>
  <si>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</si>
  <si>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</si>
  <si>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</si>
  <si>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</si>
  <si>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</si>
  <si>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</si>
  <si>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</si>
  <si>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</si>
  <si>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</si>
  <si>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</si>
  <si>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</si>
  <si>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</si>
  <si>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</si>
  <si>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</si>
  <si>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</si>
  <si>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</si>
  <si>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</si>
  <si>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</si>
  <si>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</si>
  <si>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</si>
  <si>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</si>
  <si>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</si>
  <si>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</si>
  <si>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</si>
  <si>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</si>
  <si>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</si>
  <si>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</si>
  <si>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</si>
  <si>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</si>
  <si>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</si>
  <si>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</si>
  <si>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</si>
  <si>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</si>
  <si>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</si>
  <si>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</si>
  <si>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</si>
  <si>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</si>
  <si>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</si>
  <si>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</si>
  <si>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</si>
  <si>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</si>
  <si>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</si>
  <si>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</si>
  <si>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</si>
  <si>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</si>
  <si>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</si>
  <si>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</si>
  <si>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</si>
  <si>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</si>
  <si>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</si>
  <si>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</si>
  <si>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</si>
  <si>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</si>
  <si>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</si>
  <si>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</si>
  <si>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</si>
  <si>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</si>
  <si>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</si>
  <si>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</si>
  <si>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</si>
  <si>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</si>
  <si>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</si>
  <si>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</si>
  <si>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</si>
  <si>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</si>
  <si>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</si>
  <si>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</si>
  <si>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</si>
  <si>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</si>
  <si>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</si>
  <si>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</si>
  <si>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</si>
  <si>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</si>
  <si>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</si>
  <si>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</si>
  <si>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</si>
  <si>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</si>
  <si>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</si>
  <si>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</si>
  <si>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</si>
  <si>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</si>
  <si>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</si>
  <si>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</si>
  <si>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</si>
  <si>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</si>
  <si>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</si>
  <si>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</si>
  <si>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</si>
  <si>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</si>
  <si>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</si>
  <si>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</si>
  <si>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</si>
  <si>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</si>
  <si>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</si>
  <si>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</si>
  <si>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</si>
  <si>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</si>
  <si>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</si>
  <si>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</si>
  <si>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</si>
  <si>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</si>
  <si>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</si>
  <si>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</si>
  <si>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</si>
  <si>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</si>
  <si>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</si>
  <si>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</si>
  <si>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</si>
  <si>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</si>
  <si>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</si>
  <si>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</si>
  <si>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</si>
  <si>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</si>
  <si>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</si>
  <si>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</si>
  <si>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</si>
  <si>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</si>
  <si>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</si>
  <si>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</si>
  <si>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</si>
  <si>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</si>
  <si>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</si>
  <si>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</si>
  <si>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</si>
  <si>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</si>
  <si>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</si>
  <si>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</si>
  <si>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</si>
  <si>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</si>
  <si>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</si>
  <si>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</si>
  <si>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</si>
  <si>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</si>
  <si>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</si>
  <si>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</si>
  <si>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</si>
  <si>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</si>
  <si>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</si>
  <si>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</si>
  <si>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</si>
  <si>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</si>
  <si>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</si>
  <si>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</si>
  <si>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</si>
  <si>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</si>
  <si>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</si>
  <si>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</si>
  <si>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</si>
  <si>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</si>
  <si>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</si>
  <si>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</si>
  <si>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</si>
  <si>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</si>
  <si>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</si>
  <si>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</si>
  <si>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</si>
  <si>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</si>
  <si>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</si>
  <si>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</si>
  <si>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</si>
  <si>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</si>
  <si>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</si>
  <si>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</si>
  <si>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</si>
  <si>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</si>
  <si>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</si>
  <si>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</si>
  <si>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</si>
  <si>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</si>
  <si>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</si>
  <si>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</si>
  <si>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</si>
  <si>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</si>
  <si>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</si>
  <si>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</si>
  <si>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</si>
  <si>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</si>
  <si>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</si>
  <si>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</si>
  <si>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</si>
  <si>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</si>
  <si>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</si>
  <si>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</si>
  <si>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</si>
  <si>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</si>
  <si>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</si>
  <si>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</si>
  <si>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</si>
  <si>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</si>
  <si>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</si>
  <si>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</si>
  <si>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</si>
  <si>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</si>
  <si>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</si>
  <si>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</si>
  <si>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</si>
  <si>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</si>
  <si>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</si>
  <si>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</si>
  <si>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</si>
  <si>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</si>
  <si>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</si>
  <si>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</si>
  <si>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</si>
  <si>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</si>
  <si>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</si>
  <si>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</si>
  <si>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</si>
  <si>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</si>
  <si>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</si>
  <si>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</si>
  <si>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</si>
  <si>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</si>
  <si>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</si>
  <si>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</si>
  <si>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</si>
  <si>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</si>
  <si>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</si>
  <si>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</si>
  <si>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</si>
  <si>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</si>
  <si>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</si>
  <si>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</si>
  <si>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</si>
  <si>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</si>
  <si>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</si>
  <si>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</si>
  <si>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</si>
  <si>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</si>
  <si>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</si>
  <si>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</si>
  <si>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</si>
  <si>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</si>
  <si>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</si>
  <si>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</si>
  <si>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</si>
  <si>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</si>
  <si>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</si>
  <si>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</si>
  <si>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</si>
  <si>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</si>
  <si>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</si>
  <si>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</si>
  <si>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</si>
  <si>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</si>
  <si>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</si>
  <si>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</si>
  <si>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</si>
  <si>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</si>
  <si>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</si>
  <si>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</si>
  <si>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</si>
  <si>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</si>
  <si>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</si>
  <si>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</si>
  <si>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</si>
  <si>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</si>
  <si>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</si>
  <si>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</si>
  <si>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</si>
  <si>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</si>
  <si>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</si>
  <si>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</si>
  <si>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</si>
  <si>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</si>
  <si>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</si>
  <si>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</si>
  <si>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</si>
  <si>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</si>
  <si>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</si>
  <si>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</si>
  <si>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</si>
  <si>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</si>
  <si>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</si>
  <si>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</si>
  <si>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</si>
  <si>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</si>
  <si>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</si>
  <si>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</si>
  <si>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</si>
  <si>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</si>
  <si>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</si>
  <si>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</si>
  <si>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</si>
  <si>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</si>
  <si>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</si>
  <si>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</si>
  <si>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</si>
  <si>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</si>
  <si>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</si>
  <si>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</si>
  <si>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</si>
  <si>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</si>
  <si>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</si>
  <si>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</si>
  <si>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</si>
  <si>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</si>
  <si>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</si>
  <si>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</si>
  <si>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</si>
  <si>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</si>
  <si>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</si>
  <si>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</si>
  <si>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</si>
  <si>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</si>
  <si>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</si>
  <si>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</si>
  <si>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</si>
  <si>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</si>
  <si>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</si>
  <si>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</si>
  <si>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</si>
  <si>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</si>
  <si>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</si>
  <si>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</si>
  <si>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</si>
  <si>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</si>
  <si>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</si>
  <si>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</si>
  <si>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</si>
  <si>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</si>
  <si>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</si>
  <si>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</si>
  <si>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</si>
  <si>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</si>
  <si>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</si>
  <si>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</si>
  <si>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</si>
  <si>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</si>
  <si>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</si>
  <si>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</si>
  <si>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</si>
  <si>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</si>
  <si>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</si>
  <si>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</si>
  <si>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</si>
  <si>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</si>
  <si>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</si>
  <si>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</si>
  <si>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</si>
  <si>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</si>
  <si>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</si>
  <si>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</si>
  <si>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</si>
  <si>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</si>
  <si>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</si>
  <si>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</si>
  <si>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</si>
  <si>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</si>
  <si>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</si>
  <si>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</si>
  <si>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</si>
  <si>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</si>
  <si>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</si>
  <si>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</si>
  <si>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</si>
  <si>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</si>
  <si>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</si>
  <si>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</si>
  <si>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</si>
  <si>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</si>
  <si>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</si>
  <si>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</si>
  <si>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</si>
  <si>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</si>
  <si>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</si>
  <si>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</si>
  <si>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</si>
  <si>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</si>
  <si>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</si>
  <si>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</si>
  <si>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</si>
  <si>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</si>
  <si>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</si>
  <si>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</si>
  <si>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</si>
  <si>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</si>
  <si>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</si>
  <si>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</si>
  <si>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</si>
  <si>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</si>
  <si>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</si>
  <si>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</si>
  <si>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</si>
  <si>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</si>
  <si>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</si>
  <si>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</si>
  <si>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</si>
  <si>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</si>
  <si>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</si>
  <si>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</si>
  <si>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</si>
  <si>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</si>
  <si>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</si>
  <si>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</si>
  <si>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</si>
  <si>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</si>
  <si>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</si>
  <si>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</si>
  <si>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</si>
  <si>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</si>
  <si>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</si>
  <si>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</si>
  <si>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</si>
  <si>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</si>
  <si>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</si>
  <si>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</si>
  <si>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</si>
  <si>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</si>
  <si>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</si>
  <si>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</si>
  <si>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</si>
  <si>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</si>
  <si>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</si>
  <si>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</si>
  <si>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</si>
  <si>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</si>
  <si>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</si>
  <si>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</si>
  <si>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</si>
  <si>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</si>
  <si>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</si>
  <si>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</si>
  <si>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</si>
  <si>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</si>
  <si>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</si>
  <si>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</si>
  <si>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</si>
  <si>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</si>
  <si>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</si>
  <si>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</si>
  <si>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</si>
  <si>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</si>
  <si>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</si>
  <si>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</si>
  <si>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</si>
  <si>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</si>
  <si>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</si>
  <si>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</si>
  <si>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</si>
  <si>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</si>
  <si>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</si>
  <si>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</si>
  <si>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</si>
  <si>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</si>
  <si>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</si>
  <si>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</si>
  <si>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</si>
  <si>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</si>
  <si>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</si>
  <si>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</si>
  <si>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</si>
  <si>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</si>
  <si>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</si>
  <si>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</si>
  <si>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</si>
  <si>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</si>
  <si>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</si>
  <si>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</si>
  <si>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</si>
  <si>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</si>
  <si>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</si>
  <si>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</si>
  <si>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</si>
  <si>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</si>
  <si>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</si>
  <si>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</si>
  <si>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</si>
  <si>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</si>
  <si>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</si>
  <si>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</si>
  <si>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</si>
  <si>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</si>
  <si>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</si>
  <si>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</si>
  <si>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</si>
  <si>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</si>
  <si>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</si>
  <si>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</si>
  <si>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</si>
  <si>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</si>
  <si>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</si>
  <si>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</si>
  <si>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</si>
  <si>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</si>
  <si>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</si>
  <si>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</si>
  <si>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</si>
  <si>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</si>
  <si>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</si>
  <si>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</si>
  <si>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</si>
  <si>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</si>
  <si>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</si>
  <si>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</si>
  <si>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</si>
  <si>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</si>
  <si>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</si>
  <si>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</si>
  <si>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</si>
  <si>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</si>
  <si>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</si>
  <si>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</si>
  <si>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</si>
  <si>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</si>
  <si>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</si>
  <si>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</si>
  <si>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</si>
  <si>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</si>
  <si>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</si>
  <si>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</si>
  <si>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</si>
  <si>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</si>
  <si>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</si>
  <si>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</si>
  <si>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</si>
  <si>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</si>
  <si>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</si>
  <si>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</si>
  <si>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</si>
  <si>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</si>
  <si>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</si>
  <si>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</si>
  <si>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</si>
  <si>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</si>
  <si>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</si>
  <si>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</si>
  <si>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</si>
  <si>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</si>
  <si>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</si>
  <si>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</si>
  <si>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</si>
  <si>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</si>
  <si>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</si>
  <si>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</si>
  <si>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</si>
  <si>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</si>
  <si>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</si>
  <si>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</si>
  <si>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</si>
  <si>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</si>
  <si>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</si>
  <si>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</si>
  <si>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</si>
  <si>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</si>
  <si>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</si>
  <si>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</si>
  <si>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</si>
  <si>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</si>
  <si>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</si>
  <si>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</si>
  <si>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</si>
  <si>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</si>
  <si>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</si>
  <si>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</si>
  <si>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</si>
  <si>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</si>
  <si>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</si>
  <si>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</si>
  <si>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</si>
  <si>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</si>
  <si>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</si>
  <si>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</si>
  <si>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</si>
  <si>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</si>
  <si>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</si>
  <si>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</si>
  <si>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</si>
  <si>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</si>
  <si>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</si>
  <si>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</si>
  <si>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</si>
  <si>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</si>
  <si>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</si>
  <si>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</si>
  <si>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</si>
  <si>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</si>
  <si>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</si>
  <si>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</si>
  <si>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</si>
  <si>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</si>
  <si>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</si>
  <si>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</si>
  <si>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</si>
  <si>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</si>
  <si>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</si>
  <si>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</si>
  <si>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</si>
  <si>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</si>
  <si>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</si>
  <si>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</si>
  <si>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</si>
  <si>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</si>
  <si>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</si>
  <si>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</si>
  <si>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</si>
  <si>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</si>
  <si>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</si>
  <si>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</si>
  <si>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</si>
  <si>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</si>
  <si>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</si>
  <si>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</si>
  <si>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</si>
  <si>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</si>
  <si>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</si>
  <si>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</si>
  <si>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</si>
  <si>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</si>
  <si>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</si>
  <si>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</si>
  <si>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</si>
  <si>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</si>
  <si>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</si>
  <si>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</si>
  <si>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</si>
  <si>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</si>
  <si>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</si>
  <si>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</si>
  <si>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</si>
  <si>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</si>
  <si>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</si>
  <si>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</si>
  <si>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</si>
  <si>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</si>
  <si>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</si>
  <si>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</si>
  <si>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</si>
  <si>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</si>
  <si>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</si>
  <si>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</si>
  <si>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</si>
  <si>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</si>
  <si>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</si>
  <si>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</si>
  <si>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</si>
  <si>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</si>
  <si>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</si>
  <si>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</si>
  <si>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</si>
  <si>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</si>
  <si>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</si>
  <si>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</si>
  <si>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</si>
  <si>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</si>
  <si>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</si>
  <si>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</si>
  <si>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</si>
  <si>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</si>
  <si>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</si>
  <si>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</si>
  <si>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</si>
  <si>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</si>
  <si>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</si>
  <si>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</si>
  <si>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</si>
  <si>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</si>
  <si>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</si>
  <si>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</si>
  <si>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</si>
  <si>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</si>
  <si>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</si>
  <si>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</si>
  <si>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</si>
  <si>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</si>
  <si>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</si>
  <si>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</si>
  <si>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</si>
  <si>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</si>
  <si>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</si>
  <si>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</si>
  <si>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</si>
  <si>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</si>
  <si>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</si>
  <si>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</si>
  <si>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</si>
  <si>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</si>
  <si>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</si>
  <si>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</si>
  <si>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</si>
  <si>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</si>
  <si>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</si>
  <si>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</si>
  <si>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</si>
  <si>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</si>
  <si>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</si>
  <si>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</si>
  <si>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</si>
  <si>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</si>
  <si>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</si>
  <si>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</si>
  <si>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</si>
  <si>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</si>
  <si>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</si>
  <si>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</si>
  <si>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</si>
  <si>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</si>
  <si>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</si>
  <si>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</si>
  <si>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</si>
  <si>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</si>
  <si>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</si>
  <si>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</si>
  <si>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</si>
  <si>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</si>
  <si>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</si>
  <si>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</si>
  <si>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</si>
  <si>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</si>
  <si>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</si>
  <si>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</si>
  <si>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</si>
  <si>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</si>
  <si>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</si>
  <si>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</si>
  <si>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</si>
  <si>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</si>
  <si>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</si>
  <si>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</si>
  <si>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</si>
  <si>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</si>
  <si>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</si>
  <si>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</si>
  <si>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</si>
  <si>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</si>
  <si>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</si>
  <si>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</si>
  <si>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</si>
  <si>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</si>
  <si>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</si>
  <si>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</si>
  <si>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</si>
  <si>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</si>
  <si>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</si>
  <si>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</si>
  <si>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</si>
  <si>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</si>
  <si>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</si>
  <si>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</si>
  <si>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</si>
  <si>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</si>
  <si>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</si>
  <si>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</si>
  <si>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</si>
  <si>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</si>
  <si>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</si>
  <si>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</si>
  <si>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</si>
  <si>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</si>
  <si>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</si>
  <si>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</si>
  <si>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</si>
  <si>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</si>
  <si>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</si>
  <si>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</si>
  <si>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</si>
  <si>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</si>
  <si>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</si>
  <si>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</si>
  <si>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</si>
  <si>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</si>
  <si>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</si>
  <si>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</si>
  <si>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</si>
  <si>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</si>
  <si>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</si>
  <si>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</si>
  <si>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</si>
  <si>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</si>
  <si>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</si>
  <si>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</si>
  <si>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</si>
  <si>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</si>
  <si>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</si>
  <si>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</si>
  <si>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</si>
  <si>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</si>
  <si>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</si>
  <si>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</si>
  <si>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</si>
  <si>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</si>
  <si>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</si>
  <si>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</si>
  <si>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</si>
  <si>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</si>
  <si>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</si>
  <si>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</si>
  <si>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</si>
  <si>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</si>
  <si>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</si>
  <si>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</si>
  <si>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</si>
  <si>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</si>
  <si>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</si>
  <si>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</si>
  <si>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</si>
  <si>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</si>
  <si>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</si>
  <si>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</si>
  <si>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</si>
  <si>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</si>
  <si>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</si>
  <si>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</si>
  <si>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</si>
  <si>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</si>
  <si>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</si>
  <si>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</si>
  <si>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</si>
  <si>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</si>
  <si>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</si>
  <si>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</si>
  <si>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</si>
  <si>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</si>
  <si>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</si>
  <si>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</si>
  <si>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</si>
  <si>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</si>
  <si>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</si>
  <si>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</si>
  <si>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</si>
  <si>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</si>
  <si>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</si>
  <si>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</si>
  <si>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</si>
  <si>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</si>
  <si>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</si>
  <si>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</si>
  <si>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</si>
  <si>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</si>
  <si>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</si>
  <si>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</si>
  <si>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</si>
  <si>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</si>
  <si>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</si>
  <si>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</si>
  <si>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</si>
  <si>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</si>
  <si>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</si>
  <si>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</si>
  <si>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</si>
  <si>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</si>
  <si>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</si>
  <si>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</si>
  <si>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</si>
  <si>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</si>
  <si>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</si>
  <si>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</si>
  <si>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</si>
  <si>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</si>
  <si>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</si>
  <si>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</si>
  <si>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</si>
  <si>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</si>
  <si>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</si>
  <si>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</si>
  <si>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</si>
  <si>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</si>
  <si>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</si>
  <si>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</si>
  <si>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</si>
  <si>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</si>
  <si>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</si>
  <si>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</si>
  <si>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</si>
  <si>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</si>
  <si>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</si>
  <si>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</si>
  <si>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</si>
  <si>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</si>
  <si>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</si>
  <si>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</si>
  <si>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</si>
  <si>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</si>
  <si>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</si>
  <si>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</si>
  <si>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</si>
  <si>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</si>
  <si>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</si>
  <si>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</si>
  <si>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</si>
  <si>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</si>
  <si>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</si>
  <si>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</si>
  <si>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</si>
  <si>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</si>
  <si>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</si>
  <si>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</si>
  <si>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</si>
  <si>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</si>
  <si>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</si>
  <si>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</si>
  <si>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</si>
  <si>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</si>
  <si>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</si>
  <si>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</si>
  <si>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</si>
  <si>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</si>
  <si>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</si>
  <si>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</si>
  <si>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</si>
  <si>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</si>
  <si>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</si>
  <si>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</si>
  <si>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</si>
  <si>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</si>
  <si>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</si>
  <si>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</si>
  <si>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</si>
  <si>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</si>
  <si>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</si>
  <si>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</si>
  <si>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</si>
  <si>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</si>
  <si>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</si>
  <si>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</si>
  <si>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</si>
  <si>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</si>
  <si>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</si>
  <si>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</si>
  <si>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</si>
  <si>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</si>
  <si>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</si>
  <si>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</si>
  <si>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</si>
  <si>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</si>
  <si>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</si>
  <si>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</si>
  <si>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</si>
  <si>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</si>
  <si>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</si>
  <si>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</si>
  <si>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</si>
  <si>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</si>
  <si>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</si>
  <si>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</si>
  <si>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</si>
  <si>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</si>
  <si>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</si>
  <si>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</si>
  <si>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</si>
  <si>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</si>
  <si>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</si>
  <si>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</si>
  <si>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</si>
  <si>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</si>
  <si>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</si>
  <si>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</si>
  <si>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</si>
  <si>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</si>
  <si>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</si>
  <si>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</si>
  <si>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</si>
  <si>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</si>
  <si>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</si>
  <si>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</si>
  <si>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</si>
  <si>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</si>
  <si>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</si>
  <si>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</si>
  <si>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</si>
  <si>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</si>
  <si>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</si>
  <si>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</si>
  <si>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</si>
  <si>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</si>
  <si>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</si>
  <si>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</si>
  <si>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</si>
  <si>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</si>
  <si>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</si>
  <si>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</si>
  <si>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</si>
  <si>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</si>
  <si>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</si>
  <si>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</si>
  <si>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</si>
  <si>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</si>
  <si>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</si>
  <si>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</si>
  <si>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</si>
  <si>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</si>
  <si>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</si>
  <si>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</si>
  <si>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</si>
  <si>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</si>
  <si>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</si>
  <si>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</si>
  <si>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</si>
  <si>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</si>
  <si>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</si>
  <si>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</si>
  <si>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</si>
  <si>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</si>
  <si>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</si>
  <si>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</si>
  <si>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</si>
  <si>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</si>
  <si>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</si>
  <si>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</si>
  <si>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</si>
  <si>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</si>
  <si>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</si>
  <si>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</si>
  <si>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</si>
  <si>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</si>
  <si>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</si>
  <si>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</si>
  <si>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</si>
  <si>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</si>
  <si>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</si>
  <si>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</si>
  <si>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</si>
  <si>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</si>
  <si>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</si>
  <si>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</si>
  <si>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</si>
  <si>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</si>
  <si>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</si>
  <si>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</si>
  <si>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</si>
  <si>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</si>
  <si>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</si>
  <si>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</si>
  <si>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</si>
  <si>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</si>
  <si>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</si>
  <si>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</si>
  <si>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</si>
  <si>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</si>
  <si>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</si>
  <si>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</si>
  <si>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</si>
  <si>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</si>
  <si>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</si>
  <si>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</si>
  <si>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</si>
  <si>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</si>
  <si>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</si>
  <si>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</si>
  <si>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</si>
  <si>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</si>
  <si>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</si>
  <si>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</si>
  <si>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</si>
  <si>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</si>
  <si>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</si>
  <si>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</si>
  <si>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</si>
  <si>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</si>
  <si>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</si>
  <si>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</si>
  <si>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</si>
  <si>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</si>
  <si>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</si>
  <si>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</si>
  <si>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</si>
  <si>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</si>
  <si>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</si>
  <si>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</si>
  <si>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</si>
  <si>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</si>
  <si>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</si>
  <si>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</si>
  <si>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</si>
  <si>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</si>
  <si>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</si>
  <si>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</si>
  <si>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</si>
  <si>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</si>
  <si>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</si>
  <si>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</si>
  <si>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</si>
  <si>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</si>
  <si>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</si>
  <si>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</si>
  <si>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</si>
  <si>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</si>
  <si>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</si>
  <si>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</si>
  <si>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</si>
  <si>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</si>
  <si>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</si>
  <si>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</si>
  <si>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</si>
  <si>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</si>
  <si>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</si>
  <si>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</si>
  <si>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</si>
  <si>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</si>
  <si>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</si>
  <si>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</si>
  <si>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</si>
  <si>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</si>
  <si>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</si>
  <si>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</si>
  <si>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</si>
  <si>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</si>
  <si>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</si>
  <si>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</si>
  <si>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</si>
  <si>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</si>
  <si>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</si>
  <si>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</si>
  <si>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</si>
  <si>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</si>
  <si>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</si>
  <si>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</si>
  <si>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</si>
  <si>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</si>
  <si>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</si>
  <si>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</si>
  <si>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</si>
  <si>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</si>
  <si>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</si>
  <si>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</si>
  <si>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</si>
  <si>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</si>
  <si>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</si>
  <si>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</si>
  <si>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</si>
  <si>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</si>
  <si>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</si>
  <si>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</si>
  <si>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</si>
  <si>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</si>
  <si>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</si>
  <si>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</si>
  <si>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</si>
  <si>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</si>
  <si>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</si>
  <si>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</si>
  <si>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</si>
  <si>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</si>
  <si>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</si>
  <si>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</si>
  <si>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</si>
  <si>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</si>
  <si>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</si>
  <si>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</si>
  <si>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</si>
  <si>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</si>
  <si>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</si>
  <si>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</si>
  <si>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</si>
  <si>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</si>
  <si>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</si>
  <si>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</si>
  <si>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</si>
  <si>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</si>
  <si>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</si>
  <si>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</si>
  <si>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</si>
  <si>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</si>
  <si>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</si>
  <si>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</si>
  <si>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</si>
  <si>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</si>
  <si>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</si>
  <si>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</si>
  <si>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</si>
  <si>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</si>
  <si>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</si>
  <si>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</si>
  <si>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</si>
  <si>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</si>
  <si>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</si>
  <si>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</si>
  <si>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</si>
  <si>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</si>
  <si>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</si>
  <si>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</si>
  <si>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</si>
  <si>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</si>
  <si>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</si>
  <si>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</si>
  <si>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</si>
  <si>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</si>
  <si>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</si>
  <si>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</si>
  <si>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</si>
  <si>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</si>
  <si>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</si>
  <si>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</si>
  <si>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</si>
  <si>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</si>
  <si>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</si>
  <si>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</si>
  <si>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</si>
  <si>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</si>
  <si>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</si>
  <si>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</si>
  <si>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</si>
  <si>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</si>
  <si>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</si>
  <si>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</si>
  <si>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</si>
  <si>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</si>
  <si>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</si>
  <si>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</si>
  <si>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</si>
  <si>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</si>
  <si>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</si>
  <si>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</si>
  <si>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</si>
  <si>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</si>
  <si>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</si>
  <si>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</si>
  <si>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</si>
  <si>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</si>
  <si>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</si>
  <si>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</si>
  <si>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</si>
  <si>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</si>
  <si>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</si>
  <si>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</si>
  <si>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</si>
  <si>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</si>
  <si>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</si>
  <si>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</si>
  <si>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</si>
  <si>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</si>
  <si>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</si>
  <si>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</si>
  <si>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</si>
  <si>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</si>
  <si>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</si>
  <si>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</si>
  <si>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</si>
  <si>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</si>
  <si>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</si>
  <si>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</si>
  <si>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</si>
  <si>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</si>
  <si>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</si>
  <si>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</si>
  <si>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</si>
  <si>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</si>
  <si>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</si>
  <si>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</si>
  <si>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</si>
  <si>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</si>
  <si>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</si>
  <si>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</si>
  <si>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</si>
  <si>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</si>
  <si>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</si>
  <si>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</si>
  <si>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</si>
  <si>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</si>
  <si>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</si>
  <si>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</si>
  <si>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</si>
  <si>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</si>
  <si>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</si>
  <si>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</si>
  <si>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</si>
  <si>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</si>
  <si>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</si>
  <si>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</si>
  <si>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</si>
  <si>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</si>
  <si>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</si>
  <si>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</si>
  <si>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</si>
  <si>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</si>
  <si>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</si>
  <si>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</si>
  <si>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</si>
  <si>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</si>
  <si>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</si>
  <si>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</si>
  <si>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</si>
  <si>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</si>
  <si>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</si>
  <si>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</si>
  <si>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</si>
  <si>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</si>
  <si>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</si>
  <si>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</si>
  <si>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</si>
  <si>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</si>
  <si>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</si>
  <si>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</si>
  <si>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</si>
  <si>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</si>
  <si>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</si>
  <si>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</si>
  <si>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</si>
  <si>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</si>
  <si>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</si>
  <si>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</si>
  <si>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</si>
  <si>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</si>
  <si>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</si>
  <si>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</si>
  <si>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</si>
  <si>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</si>
  <si>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</si>
  <si>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</si>
  <si>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</si>
  <si>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</si>
  <si>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</si>
  <si>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</si>
  <si>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</si>
  <si>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</si>
  <si>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</si>
  <si>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</si>
  <si>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</si>
  <si>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</si>
  <si>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</si>
  <si>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</si>
  <si>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</si>
  <si>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</si>
  <si>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</si>
  <si>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</si>
  <si>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</si>
  <si>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</si>
  <si>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</si>
  <si>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</si>
  <si>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</si>
  <si>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</si>
  <si>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</si>
  <si>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</si>
  <si>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</si>
  <si>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</si>
  <si>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</si>
  <si>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</si>
  <si>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</si>
  <si>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</si>
  <si>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</si>
  <si>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</si>
  <si>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</si>
  <si>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</si>
  <si>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</si>
  <si>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</si>
  <si>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</si>
  <si>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</si>
  <si>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</si>
  <si>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</si>
  <si>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</si>
  <si>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</si>
  <si>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</si>
  <si>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</si>
  <si>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</si>
  <si>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</si>
  <si>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</si>
  <si>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</si>
  <si>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</si>
  <si>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</si>
  <si>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</si>
  <si>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</si>
  <si>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</si>
  <si>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</si>
  <si>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</si>
  <si>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</si>
  <si>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</si>
  <si>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</si>
  <si>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</si>
  <si>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</si>
  <si>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</si>
  <si>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</si>
  <si>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</si>
  <si>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</si>
  <si>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</si>
  <si>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</si>
  <si>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</si>
  <si>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</si>
  <si>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</si>
  <si>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</si>
  <si>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</si>
  <si>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</si>
  <si>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</si>
  <si>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</si>
  <si>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</si>
  <si>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</si>
  <si>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</si>
  <si>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</si>
  <si>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</si>
  <si>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</si>
  <si>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</si>
  <si>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</si>
  <si>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</si>
  <si>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</si>
  <si>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</si>
  <si>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</si>
  <si>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</si>
  <si>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</si>
  <si>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</si>
  <si>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</si>
  <si>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</si>
  <si>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</si>
  <si>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</si>
  <si>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</si>
  <si>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</si>
  <si>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</si>
  <si>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</si>
  <si>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</si>
  <si>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</si>
  <si>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</si>
  <si>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</si>
  <si>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</si>
  <si>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</si>
  <si>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</si>
  <si>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</si>
  <si>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</si>
  <si>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</si>
  <si>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</si>
  <si>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</si>
  <si>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</si>
  <si>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</si>
  <si>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</si>
  <si>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</si>
  <si>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</si>
  <si>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</si>
  <si>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</si>
  <si>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</si>
  <si>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</si>
  <si>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</si>
  <si>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</si>
  <si>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</si>
  <si>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</si>
  <si>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</si>
  <si>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</si>
  <si>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</si>
  <si>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</si>
  <si>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</si>
  <si>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</si>
  <si>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</si>
  <si>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</si>
  <si>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</si>
  <si>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</si>
  <si>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</si>
  <si>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</si>
  <si>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</si>
  <si>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</si>
  <si>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</si>
  <si>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</si>
  <si>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</si>
  <si>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</si>
  <si>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</si>
  <si>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</si>
  <si>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</si>
  <si>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</si>
  <si>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</si>
  <si>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</si>
  <si>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</si>
  <si>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</si>
  <si>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</si>
  <si>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</si>
  <si>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</si>
  <si>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</si>
  <si>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</si>
  <si>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</si>
  <si>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</si>
  <si>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</si>
  <si>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</si>
  <si>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</si>
  <si>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</si>
  <si>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</si>
  <si>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</si>
  <si>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</si>
  <si>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</si>
  <si>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</si>
  <si>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</si>
  <si>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</si>
  <si>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</si>
  <si>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</si>
  <si>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</si>
  <si>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</si>
  <si>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</si>
  <si>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</si>
  <si>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</si>
  <si>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</si>
  <si>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</si>
  <si>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</si>
  <si>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</si>
  <si>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</si>
  <si>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</si>
  <si>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</si>
  <si>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</si>
  <si>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</si>
  <si>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</si>
  <si>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</si>
  <si>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</si>
  <si>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</si>
  <si>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</si>
  <si>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</si>
  <si>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</si>
  <si>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</si>
  <si>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</si>
  <si>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</si>
  <si>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</si>
  <si>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</si>
  <si>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</si>
  <si>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</si>
  <si>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</si>
  <si>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</si>
  <si>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</si>
  <si>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</si>
  <si>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</si>
  <si>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</si>
  <si>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</si>
  <si>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</si>
  <si>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</si>
  <si>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</si>
  <si>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</si>
  <si>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</si>
  <si>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</si>
  <si>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</si>
  <si>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</si>
  <si>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</si>
  <si>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</si>
  <si>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</si>
  <si>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</si>
  <si>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</si>
  <si>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</si>
  <si>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</si>
  <si>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</si>
  <si>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</si>
  <si>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</si>
  <si>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</si>
  <si>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</si>
  <si>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</si>
  <si>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</si>
  <si>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</si>
  <si>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</si>
  <si>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</si>
  <si>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</si>
  <si>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</si>
  <si>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</si>
  <si>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</si>
  <si>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</si>
  <si>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</si>
  <si>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</si>
  <si>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</si>
  <si>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</si>
  <si>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</si>
  <si>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</si>
  <si>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</si>
  <si>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</si>
  <si>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</si>
  <si>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</si>
  <si>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</si>
  <si>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</si>
  <si>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</si>
  <si>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</si>
  <si>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</si>
  <si>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</si>
  <si>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</si>
  <si>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</si>
  <si>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</si>
  <si>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</si>
  <si>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</si>
  <si>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</si>
  <si>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</si>
  <si>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</si>
  <si>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</si>
  <si>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</si>
  <si>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</si>
  <si>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</si>
  <si>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</si>
  <si>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</si>
  <si>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</si>
  <si>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</si>
  <si>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</si>
  <si>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</si>
  <si>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</si>
  <si>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</si>
  <si>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</si>
  <si>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</si>
  <si>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</si>
  <si>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</si>
  <si>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</si>
  <si>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</si>
  <si>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</si>
  <si>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</si>
  <si>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</si>
  <si>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</si>
  <si>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</si>
  <si>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</si>
  <si>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</si>
  <si>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</si>
  <si>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</si>
  <si>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</si>
  <si>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</si>
  <si>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</si>
  <si>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</si>
  <si>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</si>
  <si>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</si>
  <si>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</si>
  <si>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</si>
  <si>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</si>
  <si>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</si>
  <si>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</si>
  <si>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</si>
  <si>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</si>
  <si>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</si>
  <si>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</si>
  <si>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</si>
  <si>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</si>
  <si>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</si>
  <si>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</si>
  <si>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</si>
  <si>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</si>
  <si>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</si>
  <si>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</si>
  <si>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</si>
  <si>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</si>
  <si>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</si>
  <si>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</si>
  <si>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</si>
  <si>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</si>
  <si>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</si>
  <si>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</si>
  <si>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</si>
  <si>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</si>
  <si>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</si>
  <si>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</si>
  <si>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</si>
  <si>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</si>
  <si>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</si>
  <si>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</si>
  <si>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</si>
  <si>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</si>
  <si>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</si>
  <si>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</si>
  <si>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</si>
  <si>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</si>
  <si>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</si>
  <si>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</si>
  <si>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</si>
  <si>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</si>
  <si>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</si>
  <si>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</si>
  <si>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</si>
  <si>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</si>
  <si>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</si>
  <si>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</si>
  <si>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</si>
  <si>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</si>
  <si>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</si>
  <si>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</si>
  <si>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</si>
  <si>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</si>
  <si>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</si>
  <si>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</si>
  <si>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</si>
  <si>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</si>
  <si>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</si>
  <si>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</si>
  <si>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</si>
  <si>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</si>
  <si>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</si>
  <si>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</si>
  <si>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</si>
  <si>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</si>
  <si>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</si>
  <si>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</si>
  <si>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</si>
  <si>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</si>
  <si>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</si>
  <si>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</si>
  <si>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</si>
  <si>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</si>
  <si>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</si>
  <si>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</si>
  <si>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</si>
  <si>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</si>
  <si>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</si>
  <si>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</si>
  <si>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</si>
  <si>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</si>
  <si>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</si>
  <si>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</si>
  <si>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</si>
  <si>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</si>
  <si>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</si>
  <si>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</si>
  <si>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</si>
  <si>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</si>
  <si>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</si>
  <si>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</si>
  <si>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</si>
  <si>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</si>
  <si>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</si>
  <si>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</si>
  <si>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</si>
  <si>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</si>
  <si>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</si>
  <si>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</si>
  <si>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</si>
  <si>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</si>
  <si>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</si>
  <si>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</si>
  <si>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</si>
  <si>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</si>
  <si>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</si>
  <si>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</si>
  <si>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</si>
  <si>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</si>
  <si>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</si>
  <si>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</si>
  <si>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</si>
  <si>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</si>
  <si>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</si>
  <si>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</si>
  <si>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</si>
  <si>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</si>
  <si>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</si>
  <si>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</si>
  <si>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</si>
  <si>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</si>
  <si>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</si>
  <si>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</si>
  <si>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</si>
  <si>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</si>
  <si>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</si>
  <si>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</si>
  <si>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</si>
  <si>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</si>
  <si>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</si>
  <si>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</si>
  <si>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</si>
  <si>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</si>
  <si>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</si>
  <si>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</si>
  <si>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</si>
  <si>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</si>
  <si>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</si>
  <si>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</si>
  <si>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</si>
  <si>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</si>
  <si>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</si>
  <si>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</si>
  <si>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</si>
  <si>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</si>
  <si>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</si>
  <si>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</si>
  <si>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</si>
  <si>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</si>
  <si>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</si>
  <si>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</si>
  <si>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</si>
  <si>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</si>
  <si>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</si>
  <si>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</si>
  <si>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</si>
  <si>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</si>
  <si>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</si>
  <si>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</si>
  <si>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</si>
  <si>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</si>
  <si>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</si>
  <si>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</si>
  <si>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</si>
  <si>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</si>
  <si>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</si>
  <si>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</si>
  <si>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</si>
  <si>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</si>
  <si>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</si>
  <si>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</si>
  <si>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</si>
  <si>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</si>
  <si>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</si>
  <si>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</si>
  <si>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</si>
  <si>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</si>
  <si>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</si>
  <si>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</si>
  <si>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</si>
  <si>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</si>
  <si>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</si>
  <si>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</si>
  <si>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</si>
  <si>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</si>
  <si>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</si>
  <si>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</si>
  <si>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</si>
  <si>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</si>
  <si>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</si>
  <si>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</si>
  <si>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</si>
  <si>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</si>
  <si>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</si>
  <si>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</si>
  <si>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</si>
  <si>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</si>
  <si>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</si>
  <si>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</si>
  <si>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</si>
  <si>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</si>
  <si>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</si>
  <si>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</si>
  <si>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</si>
  <si>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</si>
  <si>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</si>
  <si>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</si>
  <si>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</si>
  <si>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</si>
  <si>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</si>
  <si>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</si>
  <si>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</si>
  <si>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</si>
  <si>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</si>
  <si>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</si>
  <si>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</si>
  <si>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</si>
  <si>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</si>
  <si>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</si>
  <si>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</si>
  <si>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</si>
  <si>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</si>
  <si>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</si>
  <si>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</si>
  <si>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</si>
  <si>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</si>
  <si>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</si>
  <si>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</si>
  <si>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</si>
  <si>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</si>
  <si>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</si>
  <si>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</si>
  <si>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</si>
  <si>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</si>
  <si>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</si>
  <si>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</si>
  <si>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</si>
  <si>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</si>
  <si>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</si>
  <si>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</si>
  <si>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</si>
  <si>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</si>
  <si>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</si>
  <si>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</si>
  <si>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</si>
  <si>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</si>
  <si>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</si>
  <si>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</si>
  <si>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</si>
  <si>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</si>
  <si>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</si>
  <si>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</si>
  <si>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</si>
  <si>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</si>
  <si>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</si>
  <si>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</si>
  <si>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</si>
  <si>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</si>
  <si>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</si>
  <si>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</si>
  <si>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</si>
  <si>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</si>
  <si>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</si>
  <si>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</si>
  <si>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</si>
  <si>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</si>
  <si>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</si>
  <si>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</si>
  <si>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</si>
  <si>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</si>
  <si>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</si>
  <si>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</si>
  <si>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</si>
  <si>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</si>
  <si>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</si>
  <si>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</si>
  <si>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</si>
  <si>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</si>
  <si>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</si>
  <si>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</si>
  <si>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</si>
  <si>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</si>
  <si>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</si>
  <si>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</si>
  <si>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</si>
  <si>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</si>
  <si>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</si>
  <si>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</si>
  <si>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</si>
  <si>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</si>
  <si>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</si>
  <si>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</si>
  <si>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</si>
  <si>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</si>
  <si>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</si>
  <si>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</si>
  <si>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</si>
  <si>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</si>
  <si>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</si>
  <si>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</si>
  <si>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</si>
  <si>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</si>
  <si>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</si>
  <si>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</si>
  <si>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</si>
  <si>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</si>
  <si>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</si>
  <si>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</si>
  <si>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</si>
  <si>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</si>
  <si>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</si>
  <si>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</si>
  <si>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</si>
  <si>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</si>
  <si>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</si>
  <si>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</si>
  <si>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</si>
  <si>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</si>
  <si>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</si>
  <si>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</si>
  <si>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</si>
  <si>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</si>
  <si>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</si>
  <si>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</si>
  <si>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</si>
  <si>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</si>
  <si>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</si>
  <si>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</si>
  <si>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</si>
  <si>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</si>
  <si>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</si>
  <si>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</si>
  <si>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</si>
  <si>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</si>
  <si>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</si>
  <si>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</si>
  <si>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</si>
  <si>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</si>
  <si>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</si>
  <si>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</si>
  <si>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</si>
  <si>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</si>
  <si>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</si>
  <si>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</si>
  <si>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</si>
  <si>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</si>
  <si>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</si>
  <si>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</si>
  <si>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</si>
  <si>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</si>
  <si>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</si>
  <si>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</si>
  <si>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</si>
  <si>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</si>
  <si>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</si>
  <si>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</si>
  <si>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</si>
  <si>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</si>
  <si>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</si>
  <si>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</si>
  <si>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</si>
  <si>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</si>
  <si>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</si>
  <si>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</si>
  <si>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</si>
  <si>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</si>
  <si>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</si>
  <si>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</si>
  <si>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</si>
  <si>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</si>
  <si>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</si>
  <si>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</si>
  <si>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</si>
  <si>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</si>
  <si>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</si>
  <si>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</si>
  <si>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</si>
  <si>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</si>
  <si>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</si>
  <si>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</si>
  <si>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</si>
  <si>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</si>
  <si>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</si>
  <si>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</si>
  <si>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</si>
  <si>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</si>
  <si>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</si>
  <si>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</si>
  <si>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</si>
  <si>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</si>
  <si>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</si>
  <si>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</si>
  <si>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</si>
  <si>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</si>
  <si>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</si>
  <si>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</si>
  <si>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</si>
  <si>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</si>
  <si>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</si>
  <si>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</si>
  <si>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</si>
  <si>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</si>
  <si>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</si>
  <si>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</si>
  <si>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</si>
  <si>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</si>
  <si>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</si>
  <si>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</si>
  <si>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</si>
  <si>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</si>
  <si>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</si>
  <si>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</si>
  <si>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</si>
  <si>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</si>
  <si>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</si>
  <si>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</si>
  <si>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</si>
  <si>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</si>
  <si>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</si>
  <si>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</si>
  <si>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</si>
  <si>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</si>
  <si>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</si>
  <si>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</si>
  <si>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</si>
  <si>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</si>
  <si>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</si>
  <si>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</si>
  <si>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</si>
  <si>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</si>
  <si>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</si>
  <si>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</si>
  <si>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</si>
  <si>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</si>
  <si>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</si>
  <si>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</si>
  <si>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</si>
  <si>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</si>
  <si>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</si>
  <si>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</si>
  <si>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</si>
  <si>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</si>
  <si>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</si>
  <si>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</si>
  <si>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</si>
  <si>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</si>
  <si>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</si>
  <si>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</si>
  <si>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</si>
  <si>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</si>
  <si>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</si>
  <si>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</si>
  <si>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</si>
  <si>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</si>
  <si>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</si>
  <si>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</si>
  <si>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</si>
  <si>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</si>
  <si>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</si>
  <si>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</si>
  <si>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</si>
  <si>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</si>
  <si>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</si>
  <si>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</si>
  <si>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</si>
  <si>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</si>
  <si>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</si>
  <si>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</si>
  <si>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</si>
  <si>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</si>
  <si>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</si>
  <si>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</si>
  <si>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</si>
  <si>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</si>
  <si>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</si>
  <si>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</si>
  <si>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</si>
  <si>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</si>
  <si>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</si>
  <si>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</si>
  <si>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</si>
  <si>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</si>
  <si>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</si>
  <si>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</si>
  <si>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</si>
  <si>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</si>
  <si>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</si>
  <si>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</si>
  <si>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</si>
  <si>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</si>
  <si>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</si>
  <si>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</si>
  <si>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</si>
  <si>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</si>
  <si>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</si>
  <si>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</si>
  <si>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</si>
  <si>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</si>
  <si>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</si>
  <si>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</si>
  <si>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</si>
  <si>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</si>
  <si>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</si>
  <si>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</si>
  <si>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</si>
  <si>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</si>
  <si>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</si>
  <si>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</si>
  <si>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</si>
  <si>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</si>
  <si>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</si>
  <si>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</si>
  <si>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</si>
  <si>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</si>
  <si>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</si>
  <si>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</si>
  <si>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</si>
  <si>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</si>
  <si>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</si>
  <si>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</si>
  <si>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</si>
  <si>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</si>
  <si>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</si>
  <si>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</si>
  <si>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</si>
  <si>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</si>
  <si>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</si>
  <si>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</si>
  <si>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</si>
  <si>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</si>
  <si>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</si>
  <si>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</si>
  <si>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</si>
  <si>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</si>
  <si>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</si>
  <si>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</si>
  <si>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</si>
  <si>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</si>
  <si>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</si>
  <si>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</si>
  <si>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</si>
  <si>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</si>
  <si>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</si>
  <si>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</si>
  <si>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</si>
  <si>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</si>
  <si>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</si>
  <si>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</si>
  <si>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</si>
  <si>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</si>
  <si>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</si>
  <si>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</si>
  <si>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</si>
  <si>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</si>
  <si>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</si>
  <si>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</si>
  <si>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</si>
  <si>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</si>
  <si>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</si>
  <si>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</si>
  <si>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</si>
  <si>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</si>
  <si>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</si>
  <si>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</si>
  <si>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</si>
  <si>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</si>
  <si>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</si>
  <si>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</si>
  <si>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</si>
  <si>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</si>
  <si>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</si>
  <si>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</si>
  <si>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</si>
  <si>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</si>
  <si>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</si>
  <si>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</si>
  <si>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</si>
  <si>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</si>
  <si>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</si>
  <si>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</si>
  <si>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</si>
  <si>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</si>
  <si>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</si>
  <si>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</si>
  <si>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</si>
  <si>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</si>
  <si>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</si>
  <si>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</si>
  <si>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</si>
  <si>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</si>
  <si>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</si>
  <si>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</si>
  <si>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</si>
  <si>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</si>
  <si>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</si>
  <si>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</si>
  <si>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</si>
  <si>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</si>
  <si>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</si>
  <si>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</si>
  <si>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</si>
  <si>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</si>
  <si>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</si>
  <si>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</si>
  <si>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</si>
  <si>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</si>
  <si>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</si>
  <si>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</si>
  <si>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</si>
  <si>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</si>
  <si>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</si>
  <si>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</si>
  <si>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</si>
  <si>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</si>
  <si>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</si>
  <si>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</si>
  <si>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</si>
  <si>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</si>
  <si>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</si>
  <si>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</si>
  <si>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</si>
  <si>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</si>
  <si>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</si>
  <si>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</si>
  <si>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</si>
  <si>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</si>
  <si>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</si>
  <si>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</si>
  <si>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</si>
  <si>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</si>
  <si>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</si>
  <si>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</si>
  <si>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</si>
  <si>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</si>
  <si>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</si>
  <si>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</si>
  <si>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</si>
  <si>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</si>
  <si>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</si>
  <si>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</si>
  <si>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</si>
  <si>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</si>
  <si>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</si>
  <si>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</si>
  <si>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</si>
  <si>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</si>
  <si>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</si>
  <si>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</si>
  <si>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</si>
  <si>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</si>
  <si>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</si>
  <si>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</si>
  <si>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</si>
  <si>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</si>
  <si>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</si>
  <si>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</si>
  <si>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</si>
  <si>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</si>
  <si>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</si>
  <si>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</si>
  <si>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</si>
  <si>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</si>
  <si>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</si>
  <si>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</si>
  <si>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</si>
  <si>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</si>
  <si>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</si>
  <si>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</si>
  <si>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</si>
  <si>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</si>
  <si>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</si>
  <si>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</si>
  <si>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</si>
  <si>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</si>
  <si>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</si>
  <si>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</si>
  <si>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</si>
  <si>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</si>
  <si>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</si>
  <si>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</si>
  <si>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</si>
  <si>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</si>
  <si>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</si>
  <si>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</si>
  <si>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</si>
  <si>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</si>
  <si>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</si>
  <si>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</si>
  <si>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</si>
  <si>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</si>
  <si>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</si>
  <si>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</si>
  <si>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</si>
  <si>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</si>
  <si>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</si>
  <si>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</si>
  <si>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</si>
  <si>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</si>
  <si>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</si>
  <si>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</si>
  <si>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</si>
  <si>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</si>
  <si>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</si>
  <si>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</si>
  <si>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</si>
  <si>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</si>
  <si>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</si>
  <si>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</si>
  <si>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</si>
  <si>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</si>
  <si>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</si>
  <si>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</si>
  <si>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</si>
  <si>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</si>
  <si>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</si>
  <si>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</si>
  <si>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</si>
  <si>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</si>
  <si>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</si>
  <si>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</si>
  <si>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</si>
  <si>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</si>
  <si>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</si>
  <si>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</si>
  <si>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</si>
  <si>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</si>
  <si>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</si>
  <si>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</si>
  <si>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</si>
  <si>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</si>
  <si>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</si>
  <si>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</si>
  <si>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</si>
  <si>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</si>
  <si>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</si>
  <si>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</si>
  <si>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</si>
  <si>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</si>
  <si>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</si>
  <si>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</si>
  <si>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</si>
  <si>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</si>
  <si>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</si>
  <si>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</si>
  <si>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</si>
  <si>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</si>
  <si>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</si>
  <si>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</si>
  <si>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</si>
  <si>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</si>
  <si>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</si>
  <si>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</si>
  <si>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</si>
  <si>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</si>
  <si>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</si>
  <si>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</si>
  <si>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</si>
  <si>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</si>
  <si>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</si>
  <si>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</si>
  <si>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</si>
  <si>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</si>
  <si>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</si>
  <si>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</si>
  <si>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</si>
  <si>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</si>
  <si>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</si>
  <si>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</si>
  <si>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</si>
  <si>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</si>
  <si>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</si>
  <si>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</si>
  <si>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</si>
  <si>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</si>
  <si>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</si>
  <si>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</si>
  <si>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</si>
  <si>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</si>
  <si>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</si>
  <si>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</si>
  <si>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</si>
  <si>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</si>
  <si>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</si>
  <si>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</si>
  <si>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</si>
  <si>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</si>
  <si>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</si>
  <si>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</si>
  <si>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</si>
  <si>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</si>
  <si>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</si>
  <si>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</si>
  <si>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</si>
  <si>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</si>
  <si>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</si>
  <si>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</si>
  <si>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</si>
  <si>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</si>
  <si>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</si>
  <si>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</si>
  <si>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</si>
  <si>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</si>
  <si>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</si>
  <si>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</si>
  <si>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</si>
  <si>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</si>
  <si>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</si>
  <si>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</si>
  <si>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</si>
  <si>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</si>
  <si>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</si>
  <si>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</si>
  <si>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</si>
  <si>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</si>
  <si>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</si>
  <si>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</si>
  <si>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</si>
  <si>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</si>
  <si>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</si>
  <si>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</si>
  <si>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</si>
  <si>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</si>
  <si>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</si>
  <si>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</si>
  <si>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</si>
  <si>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</si>
  <si>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</si>
  <si>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</si>
  <si>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</si>
  <si>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</si>
  <si>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</si>
  <si>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</si>
  <si>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</si>
  <si>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</si>
  <si>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</si>
  <si>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</si>
  <si>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</si>
  <si>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</si>
  <si>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</si>
  <si>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</si>
  <si>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</si>
  <si>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</si>
  <si>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</si>
  <si>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</si>
  <si>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</si>
  <si>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</si>
  <si>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</si>
  <si>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</si>
  <si>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</si>
  <si>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</si>
  <si>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</si>
  <si>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</si>
  <si>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</si>
  <si>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</si>
  <si>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</si>
  <si>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</si>
  <si>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</si>
  <si>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</si>
  <si>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</si>
  <si>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</si>
  <si>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</si>
  <si>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</si>
  <si>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</si>
  <si>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</si>
  <si>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</si>
  <si>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</si>
  <si>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</si>
  <si>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</si>
  <si>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</si>
  <si>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</si>
  <si>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</si>
  <si>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</si>
  <si>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</si>
  <si>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</si>
  <si>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</si>
  <si>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</si>
  <si>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</si>
  <si>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</si>
  <si>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</si>
  <si>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</si>
  <si>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</si>
  <si>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</si>
  <si>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</si>
  <si>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</si>
  <si>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</si>
  <si>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</si>
  <si>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</si>
  <si>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</si>
  <si>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</si>
  <si>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</si>
  <si>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</si>
  <si>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</si>
  <si>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</si>
  <si>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</si>
  <si>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</si>
  <si>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</si>
  <si>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</si>
  <si>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</si>
  <si>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</si>
  <si>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</si>
  <si>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</si>
  <si>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</si>
  <si>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</si>
  <si>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</si>
  <si>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</si>
  <si>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</si>
  <si>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</si>
  <si>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</si>
  <si>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</si>
  <si>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</si>
  <si>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</si>
  <si>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</si>
  <si>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</si>
  <si>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</si>
  <si>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</si>
  <si>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</si>
  <si>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</si>
  <si>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</si>
  <si>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</si>
  <si>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</si>
  <si>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</si>
  <si>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</si>
  <si>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</si>
  <si>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</si>
  <si>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</si>
  <si>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</si>
  <si>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</si>
  <si>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</si>
  <si>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</si>
  <si>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</si>
  <si>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</si>
  <si>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</si>
  <si>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</si>
  <si>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</si>
  <si>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</si>
  <si>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</si>
  <si>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</si>
  <si>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</si>
  <si>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</si>
  <si>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</si>
  <si>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</si>
  <si>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</si>
  <si>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</si>
  <si>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</si>
  <si>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</si>
  <si>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</si>
  <si>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</si>
  <si>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</si>
  <si>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</si>
  <si>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</si>
  <si>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</si>
  <si>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</si>
  <si>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</si>
  <si>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</si>
  <si>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</si>
  <si>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</si>
  <si>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</si>
  <si>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</si>
  <si>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</si>
  <si>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</si>
  <si>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</si>
  <si>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</si>
  <si>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</si>
  <si>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</si>
  <si>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</si>
  <si>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</si>
  <si>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</si>
  <si>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</si>
  <si>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</si>
  <si>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</si>
  <si>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</si>
  <si>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</si>
  <si>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</si>
  <si>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</si>
  <si>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</si>
  <si>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</si>
  <si>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</si>
  <si>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</si>
  <si>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</si>
  <si>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</si>
  <si>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</si>
  <si>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</si>
  <si>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</si>
  <si>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</si>
  <si>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</si>
  <si>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</si>
  <si>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</si>
  <si>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</si>
  <si>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</si>
  <si>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</si>
  <si>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</si>
  <si>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</si>
  <si>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</si>
  <si>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</si>
  <si>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</si>
  <si>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</si>
  <si>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</si>
  <si>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</si>
  <si>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</si>
  <si>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</si>
  <si>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</si>
  <si>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</si>
  <si>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</si>
  <si>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</si>
  <si>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</si>
  <si>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</si>
  <si>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</si>
  <si>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</si>
  <si>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</si>
  <si>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</si>
  <si>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</si>
  <si>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</si>
  <si>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</si>
  <si>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</si>
  <si>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</si>
  <si>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</si>
  <si>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</si>
  <si>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</si>
  <si>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</si>
  <si>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</si>
  <si>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</si>
  <si>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</si>
  <si>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</si>
  <si>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</si>
  <si>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</si>
  <si>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</si>
  <si>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</si>
  <si>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</si>
  <si>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</si>
  <si>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</si>
  <si>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</si>
  <si>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</si>
  <si>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</si>
  <si>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</si>
  <si>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</si>
  <si>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</si>
  <si>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</si>
  <si>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</si>
  <si>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</si>
  <si>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</si>
  <si>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</si>
  <si>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</si>
  <si>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</si>
  <si>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</si>
  <si>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</si>
  <si>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</si>
  <si>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</si>
  <si>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</si>
  <si>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</si>
  <si>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</si>
  <si>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</si>
  <si>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</si>
  <si>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</si>
  <si>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</si>
  <si>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</si>
  <si>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</si>
  <si>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</si>
  <si>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</si>
  <si>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</si>
  <si>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</si>
  <si>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</si>
  <si>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</si>
  <si>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</si>
  <si>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</si>
  <si>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</si>
  <si>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</si>
  <si>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</si>
  <si>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</si>
  <si>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</si>
  <si>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</si>
  <si>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</si>
  <si>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</si>
  <si>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</si>
  <si>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</si>
  <si>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</si>
  <si>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</si>
  <si>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</si>
  <si>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</si>
  <si>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</si>
  <si>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</si>
  <si>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</si>
  <si>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</si>
  <si>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</si>
  <si>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</si>
  <si>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</si>
  <si>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</si>
  <si>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</si>
  <si>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</si>
  <si>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</si>
  <si>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</si>
  <si>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</si>
  <si>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</si>
  <si>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</si>
  <si>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</si>
  <si>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</si>
  <si>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</si>
  <si>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</si>
  <si>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</si>
  <si>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</si>
  <si>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</si>
  <si>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</si>
  <si>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</si>
  <si>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</si>
  <si>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</si>
  <si>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</si>
  <si>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</si>
  <si>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</si>
  <si>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</si>
  <si>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</si>
  <si>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</si>
  <si>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</si>
  <si>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</si>
  <si>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</si>
  <si>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</si>
  <si>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</si>
  <si>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</si>
  <si>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</si>
  <si>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</si>
  <si>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</si>
  <si>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</si>
  <si>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</si>
  <si>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</si>
  <si>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</si>
  <si>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</si>
  <si>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</si>
  <si>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</si>
  <si>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</si>
  <si>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</si>
  <si>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</si>
  <si>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</si>
  <si>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</si>
  <si>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</si>
  <si>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</si>
  <si>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</si>
  <si>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</si>
  <si>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</si>
  <si>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</si>
  <si>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</si>
  <si>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</si>
  <si>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</si>
  <si>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</si>
  <si>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</si>
  <si>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</si>
  <si>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</si>
  <si>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</si>
  <si>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</si>
  <si>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</si>
  <si>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</si>
  <si>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</si>
  <si>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</si>
  <si>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</si>
  <si>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</si>
  <si>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</si>
  <si>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</si>
  <si>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</si>
  <si>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</si>
  <si>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</si>
  <si>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</si>
  <si>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</si>
  <si>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</si>
  <si>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</si>
  <si>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</si>
  <si>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</si>
  <si>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</si>
  <si>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</si>
  <si>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</si>
  <si>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</si>
  <si>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</si>
  <si>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</si>
  <si>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</si>
  <si>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</si>
  <si>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</si>
  <si>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</si>
  <si>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</si>
  <si>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</si>
  <si>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</si>
  <si>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</si>
  <si>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</si>
  <si>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</si>
  <si>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</si>
  <si>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</si>
  <si>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</si>
  <si>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</si>
  <si>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</si>
  <si>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</si>
  <si>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</si>
  <si>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</si>
  <si>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</si>
  <si>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</si>
  <si>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</si>
  <si>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</si>
  <si>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</si>
  <si>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</si>
  <si>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</si>
  <si>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</si>
  <si>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</si>
  <si>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</si>
  <si>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</si>
  <si>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</si>
  <si>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</si>
  <si>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</si>
  <si>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</si>
  <si>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</si>
  <si>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</si>
  <si>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</si>
  <si>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</si>
  <si>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</si>
  <si>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</si>
  <si>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</si>
  <si>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</si>
  <si>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</si>
  <si>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</si>
  <si>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</si>
  <si>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</si>
  <si>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</si>
  <si>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</si>
  <si>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</si>
  <si>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</si>
  <si>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</si>
  <si>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</si>
  <si>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</si>
  <si>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</si>
  <si>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</si>
  <si>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</si>
  <si>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</si>
  <si>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</si>
  <si>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</si>
  <si>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</si>
  <si>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</si>
  <si>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</si>
  <si>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</si>
  <si>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</si>
  <si>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</si>
  <si>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</si>
  <si>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</si>
  <si>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</si>
  <si>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</si>
  <si>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</si>
  <si>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</si>
  <si>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</si>
  <si>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</si>
  <si>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</si>
  <si>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</si>
  <si>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</si>
  <si>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</si>
  <si>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</si>
  <si>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</si>
  <si>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</si>
  <si>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</si>
  <si>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</si>
  <si>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</si>
  <si>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</si>
  <si>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</si>
  <si>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</si>
  <si>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</si>
  <si>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</si>
  <si>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</si>
  <si>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</si>
  <si>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</si>
  <si>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</si>
  <si>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</si>
  <si>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</si>
  <si>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</si>
  <si>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</si>
  <si>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</si>
  <si>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</si>
  <si>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</si>
  <si>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</si>
  <si>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</si>
  <si>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</si>
  <si>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</si>
  <si>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</si>
  <si>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</si>
  <si>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</si>
  <si>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</si>
  <si>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</si>
  <si>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</si>
  <si>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</si>
  <si>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</si>
  <si>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</si>
  <si>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</si>
  <si>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</si>
  <si>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</si>
  <si>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</si>
  <si>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</si>
  <si>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</si>
  <si>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</si>
  <si>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</si>
  <si>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</si>
  <si>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</si>
  <si>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</si>
  <si>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</si>
  <si>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</si>
  <si>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</si>
  <si>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</si>
  <si>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</si>
  <si>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</si>
  <si>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</si>
  <si>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</si>
  <si>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</si>
  <si>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</si>
  <si>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</si>
  <si>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</si>
  <si>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</si>
  <si>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</si>
  <si>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</si>
  <si>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</si>
  <si>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</si>
  <si>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</si>
  <si>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</si>
  <si>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</si>
  <si>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</si>
  <si>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</si>
  <si>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</si>
  <si>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</si>
  <si>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</si>
  <si>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</si>
  <si>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</si>
  <si>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</si>
  <si>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</si>
  <si>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</si>
  <si>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</si>
  <si>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</si>
  <si>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</si>
  <si>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</si>
  <si>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</si>
  <si>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</si>
  <si>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</si>
  <si>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</si>
  <si>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</si>
  <si>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</si>
  <si>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</si>
  <si>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</si>
  <si>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</si>
  <si>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</si>
  <si>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</si>
  <si>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</si>
  <si>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</si>
  <si>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</si>
  <si>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</si>
  <si>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</si>
  <si>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</si>
  <si>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</si>
  <si>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</si>
  <si>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</si>
  <si>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</si>
  <si>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</si>
  <si>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</si>
  <si>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</si>
  <si>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</si>
  <si>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</si>
  <si>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</si>
  <si>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</si>
  <si>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</si>
  <si>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</si>
  <si>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</si>
  <si>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</si>
  <si>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</si>
  <si>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</si>
  <si>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</si>
  <si>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</si>
  <si>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</si>
  <si>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</si>
  <si>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</si>
  <si>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</si>
  <si>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</si>
  <si>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</si>
  <si>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</si>
  <si>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</si>
  <si>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</si>
  <si>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</si>
  <si>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</si>
  <si>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</si>
  <si>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</si>
  <si>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</si>
  <si>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</si>
  <si>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</si>
  <si>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</si>
  <si>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</si>
  <si>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</si>
  <si>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</si>
  <si>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</si>
  <si>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</si>
  <si>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</si>
  <si>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</si>
  <si>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</si>
  <si>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</si>
  <si>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</si>
  <si>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</si>
  <si>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</si>
  <si>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</si>
  <si>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</si>
  <si>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</si>
  <si>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</si>
  <si>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</si>
  <si>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</si>
  <si>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</si>
  <si>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</si>
  <si>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</si>
  <si>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</si>
  <si>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</si>
  <si>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</si>
  <si>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</si>
  <si>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</si>
  <si>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</si>
  <si>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</si>
  <si>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</si>
  <si>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</si>
  <si>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</si>
  <si>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</si>
  <si>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</si>
  <si>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</si>
  <si>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</si>
  <si>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</si>
  <si>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</si>
  <si>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</si>
  <si>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</si>
  <si>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</si>
  <si>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</si>
  <si>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</si>
  <si>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</si>
  <si>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</si>
  <si>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</si>
  <si>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</si>
  <si>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</si>
  <si>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</si>
  <si>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</si>
  <si>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</si>
  <si>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</si>
  <si>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</si>
  <si>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</si>
  <si>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</si>
  <si>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</si>
  <si>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</si>
  <si>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</si>
  <si>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</si>
  <si>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</si>
  <si>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</si>
  <si>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</si>
  <si>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</si>
  <si>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</si>
  <si>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</si>
  <si>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</si>
  <si>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</si>
  <si>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</si>
  <si>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</si>
  <si>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</si>
  <si>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</si>
  <si>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</si>
  <si>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</si>
  <si>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</si>
  <si>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</si>
  <si>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</si>
  <si>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</si>
  <si>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</si>
  <si>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</si>
  <si>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</si>
  <si>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</si>
  <si>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</si>
  <si>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</si>
  <si>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</si>
  <si>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</si>
  <si>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</si>
  <si>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</si>
  <si>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</si>
  <si>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</si>
  <si>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</si>
  <si>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</si>
  <si>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</si>
  <si>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</si>
  <si>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</si>
  <si>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</si>
  <si>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</si>
  <si>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</si>
  <si>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</si>
  <si>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</si>
  <si>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</si>
  <si>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</si>
  <si>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</si>
  <si>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</si>
  <si>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</si>
  <si>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</si>
  <si>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</si>
  <si>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</si>
  <si>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</si>
  <si>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</si>
  <si>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</si>
  <si>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</si>
  <si>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</si>
  <si>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</si>
  <si>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</si>
  <si>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</si>
  <si>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</si>
  <si>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</si>
  <si>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</si>
  <si>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</si>
  <si>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</si>
  <si>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</si>
  <si>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</si>
  <si>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</si>
  <si>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</si>
  <si>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</si>
  <si>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</si>
  <si>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</si>
  <si>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</si>
  <si>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</si>
  <si>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</si>
  <si>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</si>
  <si>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</si>
  <si>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</si>
  <si>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</si>
  <si>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</si>
  <si>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</si>
  <si>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</si>
  <si>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</si>
  <si>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</si>
  <si>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</si>
  <si>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</si>
  <si>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</si>
  <si>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</si>
  <si>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</si>
  <si>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</si>
  <si>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</si>
  <si>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</si>
  <si>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</si>
  <si>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</si>
  <si>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</si>
  <si>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</si>
  <si>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</si>
  <si>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</si>
  <si>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</si>
  <si>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</si>
  <si>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</si>
  <si>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</si>
  <si>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</si>
  <si>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</si>
  <si>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</si>
  <si>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</si>
  <si>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</si>
  <si>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</si>
  <si>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</si>
  <si>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</si>
  <si>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</si>
  <si>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</si>
  <si>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</si>
  <si>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</si>
  <si>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</si>
  <si>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</si>
  <si>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</si>
  <si>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</si>
  <si>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</si>
  <si>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</si>
  <si>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</si>
  <si>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</si>
  <si>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</si>
  <si>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</si>
  <si>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</si>
  <si>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</si>
  <si>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</si>
  <si>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</si>
  <si>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</si>
  <si>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</si>
  <si>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</si>
  <si>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</si>
  <si>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</si>
  <si>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</si>
  <si>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</si>
  <si>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</si>
  <si>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</si>
  <si>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</si>
  <si>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</si>
  <si>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</si>
  <si>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</si>
  <si>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</si>
  <si>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</si>
  <si>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</si>
  <si>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</si>
  <si>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</si>
  <si>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</si>
  <si>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</si>
  <si>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</si>
  <si>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</si>
  <si>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</si>
  <si>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</si>
  <si>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</si>
  <si>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</si>
  <si>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</si>
  <si>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</si>
  <si>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</si>
  <si>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</si>
  <si>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</si>
  <si>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</si>
  <si>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</si>
  <si>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</si>
  <si>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</si>
  <si>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</si>
  <si>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</si>
  <si>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</si>
  <si>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</si>
  <si>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</si>
  <si>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</si>
  <si>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</si>
  <si>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</si>
  <si>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</si>
  <si>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</si>
  <si>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</si>
  <si>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</si>
  <si>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</si>
  <si>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</si>
  <si>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</si>
  <si>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</si>
  <si>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</si>
  <si>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</si>
  <si>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</si>
  <si>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</si>
  <si>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</si>
  <si>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</si>
  <si>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</si>
  <si>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</si>
  <si>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</si>
  <si>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</si>
  <si>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</si>
  <si>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</si>
  <si>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</si>
  <si>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</si>
  <si>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</si>
  <si>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</si>
  <si>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</si>
  <si>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</si>
  <si>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</si>
  <si>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</si>
  <si>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</si>
  <si>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</si>
  <si>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</si>
  <si>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</si>
  <si>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</si>
  <si>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</si>
  <si>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</si>
  <si>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</si>
  <si>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</si>
  <si>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</si>
  <si>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</si>
  <si>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</si>
  <si>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</si>
  <si>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</si>
  <si>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</si>
  <si>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</si>
  <si>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</si>
  <si>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</si>
  <si>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</si>
  <si>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</si>
  <si>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</si>
  <si>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</si>
  <si>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</si>
  <si>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</si>
  <si>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</si>
  <si>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</si>
  <si>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</si>
  <si>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</si>
  <si>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</si>
  <si>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</si>
  <si>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</si>
  <si>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</si>
  <si>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</si>
  <si>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</si>
  <si>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</si>
  <si>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</si>
  <si>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</si>
  <si>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</si>
  <si>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</si>
  <si>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</si>
  <si>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</si>
  <si>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</si>
  <si>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</si>
  <si>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</si>
  <si>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</si>
  <si>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</si>
  <si>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</si>
  <si>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</si>
  <si>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</si>
  <si>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</si>
  <si>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</si>
  <si>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</si>
  <si>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</si>
  <si>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</si>
  <si>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</si>
  <si>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</si>
  <si>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</si>
  <si>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</si>
  <si>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</si>
  <si>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</si>
  <si>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</si>
  <si>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</si>
  <si>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</si>
  <si>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</si>
  <si>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</si>
  <si>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</si>
  <si>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</si>
  <si>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</si>
  <si>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</si>
  <si>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</si>
  <si>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</si>
  <si>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</si>
  <si>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</si>
  <si>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</si>
  <si>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</si>
  <si>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</si>
  <si>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</si>
  <si>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</si>
  <si>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</si>
  <si>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</si>
  <si>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</si>
  <si>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</si>
  <si>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</si>
  <si>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</si>
  <si>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</si>
  <si>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</si>
  <si>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</si>
  <si>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</si>
  <si>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</si>
  <si>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</si>
  <si>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</si>
  <si>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</si>
  <si>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</si>
  <si>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</si>
  <si>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</si>
  <si>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</si>
  <si>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</si>
  <si>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</si>
  <si>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</si>
  <si>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</si>
  <si>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</si>
  <si>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</si>
  <si>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</si>
  <si>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</si>
  <si>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</si>
  <si>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</si>
  <si>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</si>
  <si>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</si>
  <si>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</si>
  <si>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</si>
  <si>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</si>
  <si>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</si>
  <si>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</si>
  <si>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</si>
  <si>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</si>
  <si>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</si>
  <si>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</si>
  <si>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</si>
  <si>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</si>
  <si>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</si>
  <si>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</si>
  <si>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</si>
  <si>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</si>
  <si>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</si>
  <si>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</si>
  <si>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</si>
  <si>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</si>
  <si>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</si>
  <si>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</si>
  <si>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</si>
  <si>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</si>
  <si>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</si>
  <si>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</si>
  <si>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</si>
  <si>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</si>
  <si>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</si>
  <si>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</si>
  <si>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</si>
  <si>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</si>
  <si>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</si>
  <si>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</si>
  <si>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</si>
  <si>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</si>
  <si>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</si>
  <si>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</si>
  <si>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</si>
  <si>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</si>
  <si>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</si>
  <si>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</si>
  <si>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</si>
  <si>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</si>
  <si>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</si>
  <si>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</si>
  <si>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</si>
  <si>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</si>
  <si>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</si>
  <si>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</si>
  <si>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</si>
  <si>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</si>
  <si>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</si>
  <si>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</si>
  <si>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</si>
  <si>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</si>
  <si>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</si>
  <si>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</si>
  <si>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</si>
  <si>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</si>
  <si>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</si>
  <si>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</si>
  <si>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</si>
  <si>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</si>
  <si>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</si>
  <si>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</si>
  <si>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</si>
  <si>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</si>
  <si>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</si>
  <si>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</si>
  <si>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</si>
  <si>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</si>
  <si>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</si>
  <si>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</si>
  <si>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</si>
  <si>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</si>
  <si>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</si>
  <si>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</si>
  <si>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</si>
  <si>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</si>
  <si>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</si>
  <si>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</si>
  <si>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</si>
  <si>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</si>
  <si>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</si>
  <si>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</si>
  <si>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</si>
  <si>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</si>
  <si>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</si>
  <si>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</si>
  <si>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</si>
  <si>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</si>
  <si>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</si>
  <si>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</si>
  <si>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</si>
  <si>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</si>
  <si>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</si>
  <si>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</si>
  <si>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</si>
  <si>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</si>
  <si>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</si>
  <si>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</si>
  <si>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</si>
  <si>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</si>
  <si>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</si>
  <si>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</si>
  <si>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</si>
  <si>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</si>
  <si>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</si>
  <si>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</si>
  <si>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</si>
  <si>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</si>
  <si>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</si>
  <si>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</si>
  <si>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</si>
  <si>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</si>
  <si>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</si>
  <si>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</si>
  <si>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</si>
  <si>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</si>
  <si>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</si>
  <si>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</si>
  <si>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</si>
  <si>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</si>
  <si>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</si>
  <si>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</si>
  <si>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</si>
  <si>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</si>
  <si>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</si>
  <si>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</si>
  <si>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</si>
  <si>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</si>
  <si>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</si>
  <si>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</si>
  <si>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</si>
  <si>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</si>
  <si>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</si>
  <si>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</si>
  <si>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</si>
  <si>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</si>
  <si>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</si>
  <si>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</si>
  <si>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</si>
  <si>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</si>
  <si>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</si>
  <si>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</si>
  <si>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</si>
  <si>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</si>
  <si>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</si>
  <si>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</si>
  <si>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</si>
  <si>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</si>
  <si>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</si>
  <si>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</si>
  <si>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</si>
  <si>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</si>
  <si>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</si>
  <si>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</si>
  <si>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</si>
  <si>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</si>
  <si>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</si>
  <si>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</si>
  <si>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</si>
  <si>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</si>
  <si>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</si>
  <si>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</si>
  <si>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</si>
  <si>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</si>
  <si>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</si>
  <si>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</si>
  <si>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</si>
  <si>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</si>
  <si>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</si>
  <si>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</si>
  <si>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</si>
  <si>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</si>
  <si>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</si>
  <si>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</si>
  <si>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</si>
  <si>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</si>
  <si>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</si>
  <si>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</si>
  <si>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</si>
  <si>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</si>
  <si>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</si>
  <si>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</si>
  <si>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</si>
  <si>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</si>
  <si>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</si>
  <si>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</si>
  <si>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</si>
  <si>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</si>
  <si>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</si>
  <si>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</si>
  <si>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</si>
  <si>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</si>
  <si>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</si>
  <si>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</si>
  <si>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</si>
  <si>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</si>
  <si>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</si>
  <si>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</si>
  <si>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</si>
  <si>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</si>
  <si>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</si>
  <si>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</si>
  <si>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</si>
  <si>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</si>
  <si>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</si>
  <si>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</si>
  <si>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</si>
  <si>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</si>
  <si>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</si>
  <si>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</si>
  <si>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</si>
  <si>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</si>
  <si>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</si>
  <si>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</si>
  <si>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</si>
  <si>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</si>
  <si>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</si>
  <si>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</si>
  <si>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</si>
  <si>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</si>
  <si>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</si>
  <si>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</si>
  <si>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</si>
  <si>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</si>
  <si>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</si>
  <si>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</si>
  <si>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</si>
  <si>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</si>
  <si>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</si>
  <si>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</si>
  <si>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</si>
  <si>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</si>
  <si>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</si>
  <si>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</si>
  <si>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</si>
  <si>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</si>
  <si>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</si>
  <si>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</si>
  <si>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</si>
  <si>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</si>
  <si>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</si>
  <si>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</si>
  <si>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</si>
  <si>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</si>
  <si>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</si>
  <si>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</si>
  <si>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</si>
  <si>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</si>
  <si>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</si>
  <si>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</si>
  <si>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</si>
  <si>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</si>
  <si>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</si>
  <si>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</si>
  <si>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</si>
  <si>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</si>
  <si>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</si>
  <si>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</si>
  <si>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</si>
  <si>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</si>
  <si>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</si>
  <si>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</si>
  <si>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</si>
  <si>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</si>
  <si>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</si>
  <si>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</si>
  <si>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</si>
  <si>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</si>
  <si>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</si>
  <si>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</si>
  <si>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</si>
  <si>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</si>
  <si>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</si>
  <si>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</si>
  <si>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</si>
  <si>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</si>
  <si>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</si>
  <si>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</si>
  <si>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</si>
  <si>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</si>
  <si>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</si>
  <si>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</si>
  <si>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</si>
  <si>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</si>
  <si>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</si>
  <si>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</si>
  <si>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</si>
  <si>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</si>
  <si>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</si>
  <si>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</si>
  <si>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</si>
  <si>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</si>
  <si>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</si>
  <si>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</si>
  <si>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</si>
  <si>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</si>
  <si>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</si>
  <si>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</si>
  <si>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</si>
  <si>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</si>
  <si>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</si>
  <si>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</si>
  <si>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</si>
  <si>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</si>
  <si>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</si>
  <si>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</si>
  <si>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</si>
  <si>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</si>
  <si>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</si>
  <si>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</si>
  <si>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</si>
  <si>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</si>
  <si>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</si>
  <si>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</si>
  <si>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</si>
  <si>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</si>
  <si>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</si>
  <si>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</si>
  <si>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</si>
  <si>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</si>
  <si>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</si>
  <si>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</si>
  <si>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</si>
  <si>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</si>
  <si>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</si>
  <si>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</si>
  <si>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</si>
  <si>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</si>
  <si>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</si>
  <si>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</si>
  <si>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</si>
  <si>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</si>
  <si>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</si>
  <si>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</si>
  <si>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</si>
  <si>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</si>
  <si>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</si>
  <si>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</si>
  <si>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</si>
  <si>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</si>
  <si>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</si>
  <si>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</si>
  <si>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</si>
  <si>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</si>
  <si>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</si>
  <si>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</si>
  <si>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</si>
  <si>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</si>
  <si>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</si>
  <si>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</si>
  <si>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</si>
  <si>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</si>
  <si>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</si>
  <si>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</si>
  <si>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</si>
  <si>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</si>
  <si>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</si>
  <si>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</si>
  <si>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</si>
  <si>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</si>
  <si>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</si>
  <si>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</si>
  <si>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</si>
  <si>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</si>
  <si>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</si>
  <si>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</si>
  <si>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</si>
  <si>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</si>
  <si>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</si>
  <si>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</si>
  <si>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</si>
  <si>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</si>
  <si>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</si>
  <si>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</si>
  <si>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</si>
  <si>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</si>
  <si>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</si>
  <si>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</si>
  <si>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</si>
  <si>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</si>
  <si>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</si>
  <si>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</si>
  <si>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</si>
  <si>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</si>
  <si>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</si>
  <si>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</si>
  <si>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</si>
  <si>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</si>
  <si>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</si>
  <si>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</si>
  <si>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</si>
  <si>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</si>
  <si>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</si>
  <si>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</si>
  <si>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</si>
  <si>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</si>
  <si>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</si>
  <si>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</si>
  <si>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</si>
  <si>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</si>
  <si>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</si>
  <si>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</si>
  <si>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</si>
  <si>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</si>
  <si>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</si>
  <si>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</si>
  <si>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</si>
  <si>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</si>
  <si>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</si>
  <si>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</si>
  <si>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</si>
  <si>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</si>
  <si>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</si>
  <si>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</si>
  <si>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</si>
  <si>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</si>
  <si>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</si>
  <si>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</si>
  <si>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</si>
  <si>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</si>
  <si>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</si>
  <si>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</si>
  <si>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</si>
  <si>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</si>
  <si>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</si>
  <si>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</si>
  <si>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</si>
  <si>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</si>
  <si>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</si>
  <si>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</si>
  <si>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</si>
  <si>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</si>
  <si>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</si>
  <si>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</si>
  <si>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</si>
  <si>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</si>
  <si>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</si>
  <si>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</si>
  <si>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</si>
  <si>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</si>
  <si>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</si>
  <si>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</si>
  <si>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</si>
  <si>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</si>
  <si>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</si>
  <si>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</si>
  <si>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</si>
  <si>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</si>
  <si>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</si>
  <si>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</si>
  <si>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</si>
  <si>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</si>
  <si>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</si>
  <si>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</si>
  <si>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</si>
  <si>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</si>
  <si>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</si>
  <si>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</si>
  <si>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</si>
  <si>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</si>
  <si>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</si>
  <si>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</si>
  <si>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</si>
  <si>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</si>
  <si>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</si>
  <si>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</si>
  <si>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</si>
  <si>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</si>
  <si>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</si>
  <si>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</si>
  <si>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</si>
  <si>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</si>
  <si>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</si>
  <si>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</si>
  <si>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</si>
  <si>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</si>
  <si>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</si>
  <si>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</si>
  <si>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</si>
  <si>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</si>
  <si>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</si>
  <si>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</si>
  <si>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</si>
  <si>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</si>
  <si>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</si>
  <si>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</si>
  <si>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</si>
  <si>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</si>
  <si>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</si>
  <si>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</si>
  <si>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</si>
  <si>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</si>
  <si>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</si>
  <si>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</si>
  <si>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</si>
  <si>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</si>
  <si>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</si>
  <si>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</si>
  <si>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</si>
  <si>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</si>
  <si>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</si>
  <si>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</si>
  <si>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</si>
  <si>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</si>
  <si>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</si>
  <si>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</si>
  <si>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</si>
  <si>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</si>
  <si>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</si>
  <si>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</si>
  <si>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</si>
  <si>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</si>
  <si>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</si>
  <si>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</si>
  <si>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</si>
  <si>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</si>
  <si>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</si>
  <si>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</si>
  <si>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</si>
  <si>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</si>
  <si>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</si>
  <si>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</si>
  <si>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</si>
  <si>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</si>
  <si>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</si>
  <si>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</si>
  <si>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</si>
  <si>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</si>
  <si>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</si>
  <si>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</si>
  <si>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</si>
  <si>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</si>
  <si>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</si>
  <si>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</si>
  <si>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</si>
  <si>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</si>
  <si>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</si>
  <si>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</si>
  <si>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</si>
  <si>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</si>
  <si>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</si>
  <si>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</si>
  <si>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</si>
  <si>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</si>
  <si>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</si>
  <si>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</si>
  <si>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</si>
  <si>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</si>
  <si>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</si>
  <si>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</si>
  <si>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</si>
  <si>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</si>
  <si>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</si>
  <si>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</si>
  <si>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</si>
  <si>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</si>
  <si>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</si>
  <si>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</si>
  <si>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</si>
  <si>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</si>
  <si>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</si>
  <si>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</si>
  <si>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</si>
  <si>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</si>
  <si>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</si>
  <si>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</si>
  <si>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</si>
  <si>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</si>
  <si>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</si>
  <si>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</si>
  <si>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</si>
  <si>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</si>
  <si>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</si>
  <si>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</si>
  <si>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</si>
  <si>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</si>
  <si>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</si>
  <si>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</si>
  <si>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</si>
  <si>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</si>
  <si>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</si>
  <si>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</si>
  <si>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</si>
  <si>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</si>
  <si>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</si>
  <si>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</si>
  <si>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</si>
  <si>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</si>
  <si>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</si>
  <si>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</si>
  <si>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</si>
  <si>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</si>
  <si>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</si>
  <si>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</si>
  <si>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</si>
  <si>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</si>
  <si>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</si>
  <si>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</si>
  <si>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</si>
  <si>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</si>
  <si>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</si>
  <si>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</si>
  <si>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</si>
  <si>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</si>
  <si>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</si>
  <si>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</si>
  <si>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</si>
  <si>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</si>
  <si>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</si>
  <si>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</si>
  <si>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</si>
  <si>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</si>
  <si>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</si>
  <si>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</si>
  <si>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</si>
  <si>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</si>
  <si>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</si>
  <si>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</si>
  <si>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</si>
  <si>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</si>
  <si>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</si>
  <si>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</si>
  <si>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</si>
  <si>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</si>
  <si>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</si>
  <si>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</si>
  <si>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</si>
  <si>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</si>
  <si>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</si>
  <si>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</si>
  <si>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</si>
  <si>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</si>
  <si>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</si>
  <si>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</si>
  <si>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</si>
  <si>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</si>
  <si>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</si>
  <si>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</si>
  <si>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</si>
  <si>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</si>
  <si>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</si>
  <si>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</si>
  <si>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</si>
  <si>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</si>
  <si>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</si>
  <si>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</si>
  <si>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</si>
  <si>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</si>
  <si>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</si>
  <si>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</si>
  <si>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</si>
  <si>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</si>
  <si>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</si>
  <si>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</si>
  <si>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</si>
  <si>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</si>
  <si>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</si>
  <si>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</si>
  <si>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</si>
  <si>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</si>
  <si>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</si>
  <si>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</si>
  <si>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</si>
  <si>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</si>
  <si>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</si>
  <si>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</si>
  <si>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</si>
  <si>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</si>
  <si>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</si>
  <si>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</si>
  <si>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</si>
  <si>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</si>
  <si>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</si>
  <si>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</si>
  <si>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</si>
  <si>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</si>
  <si>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</si>
  <si>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</si>
  <si>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</si>
  <si>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</si>
  <si>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</si>
  <si>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</si>
  <si>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</si>
  <si>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</si>
  <si>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</si>
  <si>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</si>
  <si>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</si>
  <si>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</si>
  <si>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</si>
  <si>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</si>
  <si>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</si>
  <si>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</si>
  <si>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</si>
  <si>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</si>
  <si>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</si>
  <si>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</si>
  <si>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</si>
  <si>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</si>
  <si>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</si>
  <si>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</si>
  <si>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</si>
  <si>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</si>
  <si>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</si>
  <si>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</si>
  <si>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</si>
  <si>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</si>
  <si>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</si>
  <si>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</si>
  <si>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</si>
  <si>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</si>
  <si>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</si>
  <si>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</si>
  <si>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</si>
  <si>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</si>
  <si>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</si>
  <si>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</si>
  <si>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</si>
  <si>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</si>
  <si>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</si>
  <si>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</si>
  <si>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</si>
  <si>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</si>
  <si>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</si>
  <si>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</si>
  <si>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</si>
  <si>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</si>
  <si>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</si>
  <si>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</si>
  <si>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</si>
  <si>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</si>
  <si>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</si>
  <si>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</si>
  <si>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</si>
  <si>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</si>
  <si>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</si>
  <si>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</si>
  <si>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</si>
  <si>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</si>
  <si>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</si>
  <si>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</si>
  <si>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</si>
  <si>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</si>
  <si>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</si>
  <si>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</si>
  <si>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</si>
  <si>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</si>
  <si>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</si>
  <si>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</si>
  <si>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</si>
  <si>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</si>
  <si>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</si>
  <si>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</si>
  <si>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</si>
  <si>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</si>
  <si>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</si>
  <si>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</si>
  <si>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</si>
  <si>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</si>
  <si>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</si>
  <si>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</si>
  <si>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</si>
  <si>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</si>
  <si>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</si>
  <si>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</si>
  <si>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</si>
  <si>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</si>
  <si>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</si>
  <si>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</si>
  <si>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</si>
  <si>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</si>
  <si>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</si>
  <si>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</si>
  <si>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</si>
  <si>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</si>
  <si>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</si>
  <si>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</si>
  <si>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</si>
  <si>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</si>
  <si>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</si>
  <si>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</si>
  <si>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</si>
  <si>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</si>
  <si>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</si>
  <si>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</si>
  <si>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</si>
  <si>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</si>
  <si>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</si>
  <si>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</si>
  <si>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</si>
  <si>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</si>
  <si>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</si>
  <si>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</si>
  <si>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</si>
  <si>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</si>
  <si>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</si>
  <si>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</si>
  <si>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</si>
  <si>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</si>
  <si>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</si>
  <si>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</si>
  <si>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</si>
  <si>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</si>
  <si>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</si>
  <si>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</si>
  <si>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</si>
  <si>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</si>
  <si>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</si>
  <si>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</si>
  <si>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</si>
  <si>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</si>
  <si>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</si>
  <si>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</si>
  <si>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</si>
  <si>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</si>
  <si>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</si>
  <si>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</si>
  <si>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</si>
  <si>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</si>
  <si>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</si>
  <si>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</si>
  <si>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</si>
  <si>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</si>
  <si>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</si>
  <si>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</si>
  <si>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</si>
  <si>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</si>
  <si>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</si>
  <si>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</si>
  <si>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</si>
  <si>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</si>
  <si>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</si>
  <si>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</si>
  <si>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</si>
  <si>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</si>
  <si>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</si>
  <si>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</si>
  <si>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</si>
  <si>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</si>
  <si>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</si>
  <si>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</si>
  <si>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</si>
  <si>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</si>
  <si>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</si>
  <si>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</si>
  <si>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</si>
  <si>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</si>
  <si>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</si>
  <si>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</si>
  <si>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</si>
  <si>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</si>
  <si>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</si>
  <si>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</si>
  <si>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</si>
  <si>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</si>
  <si>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</si>
  <si>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</si>
  <si>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</si>
  <si>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</si>
  <si>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</si>
  <si>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</si>
  <si>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</si>
  <si>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</si>
  <si>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</si>
  <si>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</si>
  <si>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</si>
  <si>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</si>
  <si>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</si>
  <si>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</si>
  <si>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</si>
  <si>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</si>
  <si>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</si>
  <si>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</si>
  <si>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</si>
  <si>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</si>
  <si>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</si>
  <si>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</si>
  <si>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</si>
  <si>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</si>
  <si>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</si>
  <si>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</si>
  <si>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</si>
  <si>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</si>
  <si>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</si>
  <si>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</si>
  <si>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</si>
  <si>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</si>
  <si>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</si>
  <si>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</si>
  <si>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</si>
  <si>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</si>
  <si>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</si>
  <si>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</si>
  <si>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</si>
  <si>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</si>
  <si>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</si>
  <si>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</si>
  <si>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</si>
  <si>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</si>
  <si>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</si>
  <si>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</si>
  <si>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</si>
  <si>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</si>
  <si>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</si>
  <si>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</si>
  <si>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</si>
  <si>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</si>
  <si>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</si>
  <si>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</si>
  <si>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</si>
  <si>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</si>
  <si>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</si>
  <si>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</si>
  <si>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</si>
  <si>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</si>
  <si>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</si>
  <si>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</si>
  <si>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</si>
  <si>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</si>
  <si>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</si>
  <si>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</si>
  <si>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</si>
  <si>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</si>
  <si>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</si>
  <si>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</si>
  <si>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</si>
  <si>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</si>
  <si>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</si>
  <si>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</si>
  <si>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</si>
  <si>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</si>
  <si>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</si>
  <si>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</si>
  <si>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</si>
  <si>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</si>
  <si>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</si>
  <si>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</si>
  <si>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</si>
  <si>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</si>
  <si>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</si>
  <si>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</si>
  <si>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</si>
  <si>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</si>
  <si>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</si>
  <si>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</si>
  <si>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</si>
  <si>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</si>
  <si>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</si>
  <si>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</si>
  <si>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</si>
  <si>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</si>
  <si>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</si>
  <si>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</si>
  <si>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</si>
  <si>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</si>
  <si>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</si>
  <si>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</si>
  <si>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</si>
  <si>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</si>
  <si>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</si>
  <si>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</si>
  <si>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</si>
  <si>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</si>
  <si>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</si>
  <si>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</si>
  <si>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</si>
  <si>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</si>
  <si>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</si>
  <si>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</si>
  <si>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</si>
  <si>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</si>
  <si>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</si>
  <si>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</si>
  <si>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</si>
  <si>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</si>
  <si>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</si>
  <si>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</si>
  <si>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</si>
  <si>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</si>
  <si>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</si>
  <si>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</si>
  <si>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</si>
  <si>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</si>
  <si>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</si>
  <si>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</si>
  <si>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</si>
  <si>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</si>
  <si>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</si>
  <si>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</si>
  <si>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</si>
  <si>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</si>
  <si>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</si>
  <si>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</si>
  <si>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</si>
  <si>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</si>
  <si>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</si>
  <si>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</si>
  <si>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</si>
  <si>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</si>
  <si>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</si>
  <si>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</si>
  <si>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</si>
  <si>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</si>
  <si>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</si>
  <si>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</si>
  <si>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</si>
  <si>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</si>
  <si>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</si>
  <si>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</si>
  <si>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</si>
  <si>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</si>
  <si>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</si>
  <si>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</si>
  <si>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</si>
  <si>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</si>
  <si>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</si>
  <si>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</si>
  <si>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</si>
  <si>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</si>
  <si>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</si>
  <si>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</si>
  <si>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</si>
  <si>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</si>
  <si>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</si>
  <si>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</si>
  <si>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</si>
  <si>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</si>
  <si>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</si>
  <si>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</si>
  <si>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</si>
  <si>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</si>
  <si>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</si>
  <si>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</si>
  <si>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</si>
  <si>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</si>
  <si>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</si>
  <si>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</si>
  <si>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</si>
  <si>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</si>
  <si>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</si>
  <si>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</si>
  <si>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</si>
  <si>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</si>
  <si>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</si>
  <si>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</si>
  <si>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</si>
  <si>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</si>
  <si>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</si>
  <si>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</si>
  <si>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</si>
  <si>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</si>
  <si>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</si>
  <si>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</si>
  <si>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</si>
  <si>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</si>
  <si>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</si>
  <si>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</si>
  <si>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</si>
  <si>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</si>
  <si>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</si>
  <si>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</si>
  <si>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</si>
  <si>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</si>
  <si>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</si>
  <si>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</si>
  <si>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</si>
  <si>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</si>
  <si>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</si>
  <si>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</si>
  <si>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</si>
  <si>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</si>
  <si>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</si>
  <si>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</si>
  <si>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</si>
  <si>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</si>
  <si>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</si>
  <si>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</si>
  <si>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</si>
  <si>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</si>
  <si>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</si>
  <si>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</si>
  <si>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</si>
  <si>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</si>
  <si>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</si>
  <si>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</si>
  <si>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</si>
  <si>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</si>
  <si>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</si>
  <si>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</si>
  <si>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</si>
  <si>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</si>
  <si>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</si>
  <si>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</si>
  <si>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</si>
  <si>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</si>
  <si>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</si>
  <si>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</si>
  <si>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</si>
  <si>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</si>
  <si>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</si>
  <si>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</si>
  <si>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</si>
  <si>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</si>
  <si>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</si>
  <si>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</si>
  <si>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</si>
  <si>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</si>
  <si>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</si>
  <si>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</si>
  <si>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</si>
  <si>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</si>
  <si>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</si>
  <si>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</si>
  <si>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</si>
  <si>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</si>
  <si>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</si>
  <si>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</si>
  <si>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</si>
  <si>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</si>
  <si>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</si>
  <si>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</si>
  <si>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</si>
  <si>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</si>
  <si>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</si>
  <si>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</si>
  <si>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</si>
  <si>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</si>
  <si>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</si>
  <si>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</si>
  <si>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</si>
  <si>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</si>
  <si>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</si>
  <si>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</si>
  <si>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</si>
  <si>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</si>
  <si>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</si>
  <si>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</si>
  <si>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</si>
  <si>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</si>
  <si>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</si>
  <si>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</si>
  <si>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</si>
  <si>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</si>
  <si>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</si>
  <si>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</si>
  <si>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</si>
  <si>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</si>
  <si>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</si>
  <si>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</si>
  <si>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</si>
  <si>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</si>
  <si>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</si>
  <si>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</si>
  <si>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</si>
  <si>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</si>
  <si>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</si>
  <si>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</si>
  <si>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</si>
  <si>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</si>
  <si>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</si>
  <si>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</si>
  <si>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</si>
  <si>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</si>
  <si>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</si>
  <si>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</si>
  <si>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</si>
  <si>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</si>
  <si>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</si>
  <si>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</si>
  <si>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</si>
  <si>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</si>
  <si>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</si>
  <si>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</si>
  <si>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</si>
  <si>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</si>
  <si>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</si>
  <si>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</si>
  <si>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</si>
  <si>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</si>
  <si>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</si>
  <si>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</si>
  <si>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</si>
  <si>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</si>
  <si>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</si>
  <si>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</si>
  <si>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</si>
  <si>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</si>
  <si>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</si>
  <si>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</si>
  <si>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</si>
  <si>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</si>
  <si>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</si>
  <si>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</si>
  <si>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</si>
  <si>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</si>
  <si>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</si>
  <si>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</si>
  <si>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</si>
  <si>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</si>
  <si>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</si>
  <si>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</si>
  <si>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</si>
  <si>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</si>
  <si>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</si>
  <si>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</si>
  <si>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</si>
  <si>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</si>
  <si>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</si>
  <si>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</si>
  <si>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</si>
  <si>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</si>
  <si>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</si>
  <si>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</si>
  <si>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</si>
  <si>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</si>
  <si>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</si>
  <si>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</si>
  <si>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</si>
  <si>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</si>
  <si>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</si>
  <si>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</si>
  <si>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</si>
  <si>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</si>
  <si>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</si>
  <si>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</si>
  <si>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</si>
  <si>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</si>
  <si>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</si>
  <si>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</si>
  <si>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</si>
  <si>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</si>
  <si>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</si>
  <si>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</si>
  <si>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</si>
  <si>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</si>
  <si>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</si>
  <si>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</si>
  <si>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</si>
  <si>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</si>
  <si>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</si>
  <si>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</si>
  <si>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</si>
  <si>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</si>
  <si>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</si>
  <si>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</si>
  <si>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</si>
  <si>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</si>
  <si>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</si>
  <si>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</si>
  <si>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</si>
  <si>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</si>
  <si>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</si>
  <si>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</si>
  <si>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</si>
  <si>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</si>
  <si>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</si>
  <si>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</si>
  <si>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</si>
  <si>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</si>
  <si>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</si>
  <si>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</si>
  <si>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</si>
  <si>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</si>
  <si>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</si>
  <si>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</si>
  <si>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</si>
  <si>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</si>
  <si>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</si>
  <si>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</si>
  <si>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</si>
  <si>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</si>
  <si>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</si>
  <si>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</si>
  <si>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</si>
  <si>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</si>
  <si>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</si>
  <si>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</si>
  <si>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</si>
  <si>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</si>
  <si>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</si>
  <si>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</si>
  <si>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</si>
  <si>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</si>
  <si>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</si>
  <si>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</si>
  <si>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</si>
  <si>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</si>
  <si>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</si>
  <si>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</si>
  <si>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</si>
  <si>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</si>
  <si>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</si>
  <si>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</si>
  <si>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</si>
  <si>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</si>
  <si>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</si>
  <si>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</si>
  <si>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</si>
  <si>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</si>
  <si>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</si>
  <si>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</si>
  <si>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</si>
  <si>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</si>
  <si>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</si>
  <si>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</si>
  <si>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</si>
  <si>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</si>
  <si>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</si>
  <si>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</si>
  <si>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</si>
  <si>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</si>
  <si>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</si>
  <si>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</si>
  <si>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</si>
  <si>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</si>
  <si>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</si>
  <si>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</si>
  <si>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</si>
  <si>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</si>
  <si>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</si>
  <si>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</si>
  <si>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</si>
  <si>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</si>
  <si>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</si>
  <si>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</si>
  <si>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</si>
  <si>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</si>
  <si>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</si>
  <si>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</si>
  <si>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</si>
  <si>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</si>
  <si>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</si>
  <si>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</si>
  <si>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</si>
  <si>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</si>
  <si>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</si>
  <si>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</si>
  <si>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</si>
  <si>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</si>
  <si>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</si>
  <si>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</si>
  <si>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</si>
  <si>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</si>
  <si>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</si>
  <si>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</si>
  <si>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</si>
  <si>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</si>
  <si>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</si>
  <si>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</si>
  <si>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</si>
  <si>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</si>
  <si>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</si>
  <si>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</si>
  <si>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</si>
  <si>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</si>
  <si>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</si>
  <si>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</si>
  <si>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</si>
  <si>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</si>
  <si>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</si>
  <si>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</si>
  <si>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</si>
  <si>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</si>
  <si>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</si>
  <si>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</si>
  <si>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</si>
  <si>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</si>
  <si>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</si>
  <si>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</si>
  <si>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</si>
  <si>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</si>
  <si>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</si>
  <si>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</si>
  <si>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</si>
  <si>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</si>
  <si>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</si>
  <si>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</si>
  <si>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</si>
  <si>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</si>
  <si>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</si>
  <si>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</si>
  <si>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</si>
  <si>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</si>
  <si>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</si>
  <si>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</si>
  <si>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</si>
  <si>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</si>
  <si>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</si>
  <si>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</si>
  <si>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</si>
  <si>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</si>
  <si>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</si>
  <si>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</si>
  <si>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</si>
  <si>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</si>
  <si>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</si>
  <si>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</si>
  <si>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</si>
  <si>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</si>
  <si>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</si>
  <si>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</si>
  <si>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</si>
  <si>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</si>
  <si>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</si>
  <si>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</si>
  <si>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</si>
  <si>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</si>
  <si>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</si>
  <si>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</si>
  <si>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</si>
  <si>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</si>
  <si>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</si>
  <si>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</si>
  <si>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</si>
  <si>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</si>
  <si>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</si>
  <si>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</si>
  <si>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</si>
  <si>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</si>
  <si>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</si>
  <si>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</si>
  <si>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</si>
  <si>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</si>
  <si>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</si>
  <si>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</si>
  <si>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</si>
  <si>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</si>
  <si>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</si>
  <si>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</si>
  <si>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</si>
  <si>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</si>
  <si>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</si>
  <si>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</si>
  <si>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</si>
  <si>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</si>
  <si>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</si>
  <si>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</si>
  <si>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</si>
  <si>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</si>
  <si>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</si>
  <si>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</si>
  <si>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</si>
  <si>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</si>
  <si>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</si>
  <si>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</si>
  <si>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</si>
  <si>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</si>
  <si>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</si>
  <si>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</si>
  <si>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</si>
  <si>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</si>
  <si>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</si>
  <si>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</si>
  <si>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</si>
  <si>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</si>
  <si>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</si>
  <si>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</si>
  <si>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</si>
  <si>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</si>
  <si>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</si>
  <si>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</si>
  <si>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</si>
  <si>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</si>
  <si>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</si>
  <si>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</si>
  <si>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</si>
  <si>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</si>
  <si>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</si>
  <si>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</si>
  <si>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</si>
  <si>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</si>
  <si>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</si>
  <si>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</si>
  <si>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</si>
  <si>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</si>
  <si>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</si>
  <si>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</si>
  <si>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</si>
  <si>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</si>
  <si>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</si>
  <si>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</si>
  <si>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</si>
  <si>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</si>
  <si>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</si>
  <si>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</si>
  <si>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</si>
  <si>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</si>
  <si>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</si>
  <si>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</si>
  <si>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</si>
  <si>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</si>
  <si>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</si>
  <si>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</si>
  <si>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</si>
  <si>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</si>
  <si>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</si>
  <si>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</si>
  <si>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</si>
  <si>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</si>
  <si>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</si>
  <si>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</si>
  <si>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</si>
  <si>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</si>
  <si>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</si>
  <si>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</si>
  <si>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</si>
  <si>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</si>
  <si>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</si>
  <si>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</si>
  <si>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</si>
  <si>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</si>
  <si>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</si>
  <si>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</si>
  <si>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</si>
  <si>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</si>
  <si>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</si>
  <si>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</si>
  <si>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</si>
  <si>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</si>
  <si>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</si>
  <si>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</si>
  <si>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</si>
  <si>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</si>
  <si>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</si>
  <si>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</si>
  <si>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</si>
  <si>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</si>
  <si>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</si>
  <si>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</si>
  <si>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</si>
  <si>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</si>
  <si>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</si>
  <si>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</si>
  <si>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</si>
  <si>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</si>
  <si>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</si>
  <si>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</si>
  <si>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</si>
  <si>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</si>
  <si>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</si>
  <si>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</si>
  <si>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</si>
  <si>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</si>
  <si>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</si>
  <si>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</si>
  <si>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</si>
  <si>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</si>
  <si>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</si>
  <si>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</si>
  <si>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</si>
  <si>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</si>
  <si>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</si>
  <si>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</si>
  <si>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</si>
  <si>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</si>
  <si>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</si>
  <si>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</si>
  <si>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</si>
  <si>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</si>
  <si>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</si>
  <si>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</si>
  <si>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</si>
  <si>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</si>
  <si>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</si>
  <si>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</si>
  <si>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</si>
  <si>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</si>
  <si>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</si>
  <si>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</si>
  <si>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</si>
  <si>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</si>
  <si>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</si>
  <si>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</si>
  <si>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</si>
  <si>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</si>
  <si>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</si>
  <si>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</si>
  <si>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</si>
  <si>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</si>
  <si>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</si>
  <si>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</si>
  <si>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</si>
  <si>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</si>
  <si>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</si>
  <si>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</si>
  <si>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</si>
  <si>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</si>
  <si>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</si>
  <si>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</si>
  <si>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</si>
  <si>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</si>
  <si>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</si>
  <si>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</si>
  <si>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</si>
  <si>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</si>
  <si>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</si>
  <si>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</si>
  <si>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</si>
  <si>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</si>
  <si>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</si>
  <si>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</si>
  <si>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</si>
  <si>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</si>
  <si>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</si>
  <si>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</si>
  <si>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</si>
  <si>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</si>
  <si>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</si>
  <si>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</si>
  <si>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</si>
  <si>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</si>
  <si>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</si>
  <si>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</si>
  <si>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</si>
  <si>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</si>
  <si>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</si>
  <si>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</si>
  <si>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</si>
  <si>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</si>
  <si>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</si>
  <si>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</si>
  <si>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</si>
  <si>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</si>
  <si>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</si>
  <si>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</si>
  <si>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</si>
  <si>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</si>
  <si>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</si>
  <si>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</si>
  <si>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</si>
  <si>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</si>
  <si>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</si>
  <si>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</si>
  <si>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</si>
  <si>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</si>
  <si>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</si>
  <si>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</si>
  <si>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</si>
  <si>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</si>
  <si>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</si>
  <si>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</si>
  <si>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</si>
  <si>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</si>
  <si>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</si>
  <si>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</si>
  <si>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</si>
  <si>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</si>
  <si>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</si>
  <si>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</si>
  <si>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</si>
  <si>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</si>
  <si>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</si>
  <si>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</si>
  <si>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</si>
  <si>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</si>
  <si>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</si>
  <si>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</si>
  <si>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</si>
  <si>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</si>
  <si>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</si>
  <si>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</si>
  <si>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</si>
  <si>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</si>
  <si>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</si>
  <si>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</si>
  <si>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</si>
  <si>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</si>
  <si>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</si>
  <si>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</si>
  <si>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</si>
  <si>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</si>
  <si>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</si>
  <si>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</si>
  <si>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</si>
  <si>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</si>
  <si>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</si>
  <si>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</si>
  <si>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</si>
  <si>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</si>
  <si>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</si>
  <si>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</si>
  <si>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</si>
  <si>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</si>
  <si>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</si>
  <si>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</si>
  <si>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</si>
  <si>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</si>
  <si>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</si>
  <si>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</si>
  <si>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</si>
  <si>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</si>
  <si>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</si>
  <si>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</si>
  <si>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</si>
  <si>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</si>
  <si>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</si>
  <si>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</si>
  <si>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</si>
  <si>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</si>
  <si>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</si>
  <si>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</si>
  <si>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</si>
  <si>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</si>
  <si>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</si>
  <si>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</si>
  <si>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</si>
  <si>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</si>
  <si>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</si>
  <si>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</si>
  <si>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</si>
  <si>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</si>
  <si>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</si>
  <si>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</si>
  <si>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</si>
  <si>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</si>
  <si>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</si>
  <si>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</si>
  <si>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</si>
  <si>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</si>
  <si>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</si>
  <si>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</si>
  <si>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</si>
  <si>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</si>
  <si>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</si>
  <si>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</si>
  <si>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</si>
  <si>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</si>
  <si>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</si>
  <si>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</si>
  <si>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</si>
  <si>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</si>
  <si>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</si>
  <si>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</si>
  <si>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</si>
  <si>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</si>
  <si>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</si>
  <si>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</si>
  <si>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</si>
  <si>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</si>
  <si>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</si>
  <si>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</si>
  <si>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</si>
  <si>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</si>
  <si>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</si>
  <si>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</si>
  <si>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</si>
  <si>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</si>
  <si>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</si>
  <si>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</si>
  <si>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</si>
  <si>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</si>
  <si>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</si>
  <si>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</si>
  <si>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</si>
  <si>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</si>
  <si>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</si>
  <si>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</si>
  <si>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</si>
  <si>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</si>
  <si>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</si>
  <si>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</si>
  <si>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</si>
  <si>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</si>
  <si>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</si>
  <si>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</si>
  <si>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</si>
  <si>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</si>
  <si>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</si>
  <si>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</si>
  <si>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</si>
  <si>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</si>
  <si>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</si>
  <si>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</si>
  <si>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</si>
  <si>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</si>
  <si>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</si>
  <si>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</si>
  <si>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</si>
  <si>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</si>
  <si>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</si>
  <si>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</si>
  <si>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</si>
  <si>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</si>
  <si>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</si>
  <si>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</si>
  <si>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</si>
  <si>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</si>
  <si>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</si>
  <si>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</si>
  <si>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</si>
  <si>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</si>
  <si>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</si>
  <si>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</si>
  <si>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</si>
  <si>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</si>
  <si>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</si>
  <si>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</si>
  <si>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</si>
  <si>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</si>
  <si>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</si>
  <si>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</si>
  <si>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</si>
  <si>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</si>
  <si>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</si>
  <si>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</si>
  <si>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</si>
  <si>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</si>
  <si>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</si>
  <si>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</si>
  <si>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</si>
  <si>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</si>
  <si>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</si>
  <si>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</si>
  <si>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</si>
  <si>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</si>
  <si>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</si>
  <si>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</si>
  <si>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</si>
  <si>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</si>
  <si>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</si>
  <si>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</si>
  <si>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</si>
  <si>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</si>
  <si>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</si>
  <si>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</si>
  <si>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</si>
  <si>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</si>
  <si>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</si>
  <si>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</si>
  <si>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</si>
  <si>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</si>
  <si>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</si>
  <si>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</si>
  <si>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</si>
  <si>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</si>
  <si>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</si>
  <si>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</si>
  <si>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</si>
  <si>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</si>
  <si>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</si>
  <si>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</si>
  <si>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</si>
  <si>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</si>
  <si>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</si>
  <si>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</si>
  <si>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</si>
  <si>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</si>
  <si>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</si>
  <si>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</si>
  <si>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</si>
  <si>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</si>
  <si>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</si>
  <si>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</si>
  <si>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</si>
  <si>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</si>
  <si>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</si>
  <si>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</si>
  <si>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</si>
  <si>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</si>
  <si>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</si>
  <si>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</si>
  <si>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</si>
  <si>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</si>
  <si>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</si>
  <si>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</si>
  <si>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</si>
  <si>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</si>
  <si>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</si>
  <si>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</si>
  <si>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</si>
  <si>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</si>
  <si>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</si>
  <si>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</si>
  <si>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</si>
  <si>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</si>
  <si>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</si>
  <si>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</si>
  <si>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</si>
  <si>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</si>
  <si>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</si>
  <si>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</si>
  <si>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</si>
  <si>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</si>
  <si>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</si>
  <si>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</si>
  <si>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</si>
  <si>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</si>
  <si>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</si>
  <si>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</si>
  <si>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</si>
  <si>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</si>
  <si>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</si>
  <si>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</si>
  <si>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</si>
  <si>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</si>
  <si>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</si>
  <si>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</si>
  <si>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</si>
  <si>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</si>
  <si>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</si>
  <si>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</si>
  <si>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</si>
  <si>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</si>
  <si>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</si>
  <si>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</si>
  <si>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</si>
  <si>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</si>
  <si>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</si>
  <si>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</si>
  <si>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</si>
  <si>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</si>
  <si>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</si>
  <si>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</si>
  <si>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</si>
  <si>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</si>
  <si>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</si>
  <si>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</si>
  <si>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</si>
  <si>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</si>
  <si>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</si>
  <si>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</si>
  <si>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</si>
  <si>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</si>
  <si>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</si>
  <si>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</si>
  <si>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</si>
  <si>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</si>
  <si>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</si>
  <si>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</si>
  <si>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</si>
  <si>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</si>
  <si>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</si>
  <si>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</si>
  <si>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</si>
  <si>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</si>
  <si>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</si>
  <si>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</si>
  <si>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</si>
  <si>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</si>
  <si>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</si>
  <si>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</si>
  <si>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</si>
  <si>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</si>
  <si>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</si>
  <si>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</si>
  <si>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</si>
  <si>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</si>
  <si>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</si>
  <si>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</si>
  <si>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</si>
  <si>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</si>
  <si>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</si>
  <si>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</si>
  <si>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</si>
  <si>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</si>
  <si>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</si>
  <si>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</si>
  <si>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</si>
  <si>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</si>
  <si>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</si>
  <si>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</si>
  <si>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</si>
  <si>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</si>
  <si>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</si>
  <si>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</si>
  <si>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</si>
  <si>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</si>
  <si>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</si>
  <si>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</si>
  <si>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</si>
  <si>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</si>
  <si>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</si>
  <si>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</si>
  <si>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</si>
  <si>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</si>
  <si>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</si>
  <si>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</si>
  <si>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</si>
  <si>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</si>
  <si>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</si>
  <si>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</si>
  <si>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</si>
  <si>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</si>
  <si>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</si>
  <si>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</si>
  <si>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</si>
  <si>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</si>
  <si>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</si>
  <si>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</si>
  <si>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</si>
  <si>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</si>
  <si>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</si>
  <si>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</si>
  <si>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</si>
  <si>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</si>
  <si>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</si>
  <si>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</si>
  <si>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</si>
  <si>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</si>
  <si>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</si>
  <si>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</si>
  <si>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</si>
  <si>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</si>
  <si>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</si>
  <si>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</si>
  <si>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</si>
  <si>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</si>
  <si>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</si>
  <si>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</si>
  <si>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</si>
  <si>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</si>
  <si>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</si>
  <si>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</si>
  <si>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</si>
  <si>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</si>
  <si>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</si>
  <si>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</si>
  <si>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</si>
  <si>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</si>
  <si>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</si>
  <si>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</si>
  <si>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</si>
  <si>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</si>
  <si>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</si>
  <si>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</si>
  <si>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</si>
  <si>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</si>
  <si>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</si>
  <si>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</si>
  <si>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</si>
  <si>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</si>
  <si>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</si>
  <si>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</si>
  <si>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</si>
  <si>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</si>
  <si>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</si>
  <si>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</si>
  <si>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</si>
  <si>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</si>
  <si>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</si>
  <si>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</si>
  <si>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</si>
  <si>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</si>
  <si>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</si>
  <si>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</si>
  <si>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</si>
  <si>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</si>
  <si>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</si>
  <si>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</si>
  <si>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</si>
  <si>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</si>
  <si>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</si>
  <si>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</si>
  <si>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</si>
  <si>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</si>
  <si>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</si>
  <si>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</si>
  <si>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</si>
  <si>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</si>
  <si>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</si>
  <si>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</si>
  <si>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</si>
  <si>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</si>
  <si>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</si>
  <si>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</si>
  <si>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</si>
  <si>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</si>
  <si>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</si>
  <si>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</si>
  <si>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</si>
  <si>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</si>
  <si>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</si>
  <si>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</si>
  <si>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</si>
  <si>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</si>
  <si>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</si>
  <si>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</si>
  <si>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</si>
  <si>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</si>
  <si>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</si>
  <si>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</si>
  <si>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</si>
  <si>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</si>
  <si>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</si>
  <si>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</si>
  <si>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</si>
  <si>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</si>
  <si>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</si>
  <si>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</si>
  <si>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</si>
  <si>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</si>
  <si>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</si>
  <si>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</si>
  <si>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</si>
  <si>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</si>
  <si>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</si>
  <si>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</si>
  <si>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</si>
  <si>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</si>
  <si>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</si>
  <si>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</si>
  <si>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</si>
  <si>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</si>
  <si>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</si>
  <si>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</si>
  <si>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</si>
  <si>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</si>
  <si>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</si>
  <si>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</si>
  <si>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</si>
  <si>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</si>
  <si>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</si>
  <si>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</si>
  <si>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</si>
  <si>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</si>
  <si>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</si>
  <si>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</si>
  <si>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</si>
  <si>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</si>
  <si>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</si>
  <si>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</si>
  <si>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</si>
  <si>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</si>
  <si>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</si>
  <si>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</si>
  <si>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</si>
  <si>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</si>
  <si>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</si>
  <si>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</si>
  <si>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</si>
  <si>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</si>
  <si>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</si>
  <si>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</si>
  <si>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</si>
  <si>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</si>
  <si>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</si>
  <si>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</si>
  <si>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</si>
  <si>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</si>
  <si>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</si>
  <si>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</si>
  <si>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</si>
  <si>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</si>
  <si>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</si>
  <si>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</si>
  <si>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</si>
  <si>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</si>
  <si>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</si>
  <si>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</si>
  <si>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</si>
  <si>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</si>
  <si>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</si>
  <si>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</si>
  <si>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</si>
  <si>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</si>
  <si>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</si>
  <si>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</si>
  <si>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</si>
  <si>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</si>
  <si>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</si>
  <si>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</si>
  <si>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</si>
  <si>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</si>
  <si>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</si>
  <si>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</si>
  <si>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</si>
  <si>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</si>
  <si>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</si>
  <si>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</si>
  <si>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</si>
  <si>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</si>
  <si>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</si>
  <si>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</si>
  <si>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</si>
  <si>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</si>
  <si>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</si>
  <si>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</si>
  <si>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</si>
  <si>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</si>
  <si>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</si>
  <si>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</si>
  <si>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</si>
  <si>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</si>
  <si>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</si>
  <si>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</si>
  <si>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</si>
  <si>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</si>
  <si>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</si>
  <si>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</si>
  <si>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</si>
  <si>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</si>
  <si>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</si>
  <si>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</si>
  <si>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</si>
  <si>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</si>
  <si>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</si>
  <si>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</si>
  <si>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</si>
  <si>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</si>
  <si>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</si>
  <si>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</si>
  <si>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</si>
  <si>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</si>
  <si>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</si>
  <si>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</si>
  <si>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</si>
  <si>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</si>
  <si>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</si>
  <si>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</si>
  <si>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</si>
  <si>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</si>
  <si>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</si>
  <si>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</si>
  <si>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</si>
  <si>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</si>
  <si>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</si>
  <si>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</si>
  <si>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</si>
  <si>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</si>
  <si>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</si>
  <si>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</si>
  <si>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</si>
  <si>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</si>
  <si>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</si>
  <si>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</si>
  <si>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</si>
  <si>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</si>
  <si>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</si>
  <si>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</si>
  <si>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</si>
  <si>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</si>
  <si>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</si>
  <si>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</si>
  <si>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</si>
  <si>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</si>
  <si>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</si>
  <si>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</si>
  <si>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</si>
  <si>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</si>
  <si>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</si>
  <si>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</si>
  <si>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</si>
  <si>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</si>
  <si>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</si>
  <si>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</si>
  <si>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</si>
  <si>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</si>
  <si>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</si>
  <si>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</si>
  <si>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</si>
  <si>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</si>
  <si>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</si>
  <si>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</si>
  <si>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</si>
  <si>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</si>
  <si>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</si>
  <si>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</si>
  <si>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</si>
  <si>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</si>
  <si>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</si>
  <si>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</si>
  <si>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</si>
  <si>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</si>
  <si>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</si>
  <si>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</si>
  <si>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</si>
  <si>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</si>
  <si>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</si>
  <si>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</si>
  <si>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</si>
  <si>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</si>
  <si>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</si>
  <si>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</si>
  <si>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</si>
  <si>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</si>
  <si>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</si>
  <si>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</si>
  <si>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</si>
  <si>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</si>
  <si>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</si>
  <si>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</si>
  <si>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</si>
  <si>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</si>
  <si>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</si>
  <si>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</si>
  <si>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</si>
  <si>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</si>
  <si>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</si>
  <si>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</si>
  <si>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</si>
  <si>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</si>
  <si>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</si>
  <si>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</si>
  <si>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</si>
  <si>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</si>
  <si>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</si>
  <si>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</si>
  <si>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</si>
  <si>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</si>
  <si>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</si>
  <si>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</si>
  <si>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</si>
  <si>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</si>
  <si>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</si>
  <si>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</si>
  <si>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</si>
  <si>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</si>
  <si>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</si>
  <si>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</si>
  <si>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</si>
  <si>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</si>
  <si>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</si>
  <si>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</si>
  <si>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</si>
  <si>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</si>
  <si>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</si>
  <si>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</si>
  <si>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</si>
  <si>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</si>
  <si>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</si>
  <si>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</si>
  <si>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</si>
  <si>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</si>
  <si>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</si>
  <si>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</si>
  <si>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</si>
  <si>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</si>
  <si>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</si>
  <si>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</si>
  <si>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</si>
  <si>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</si>
  <si>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</si>
  <si>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</si>
  <si>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</si>
  <si>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</si>
  <si>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</si>
  <si>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</si>
  <si>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</si>
  <si>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</si>
  <si>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</si>
  <si>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</si>
  <si>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</si>
  <si>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</si>
  <si>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</si>
  <si>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</si>
  <si>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</si>
  <si>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</si>
  <si>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</si>
  <si>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</si>
  <si>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</si>
  <si>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</si>
  <si>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</si>
  <si>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</si>
  <si>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</si>
  <si>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</si>
  <si>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</si>
  <si>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</si>
  <si>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</si>
  <si>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</si>
  <si>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</si>
  <si>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</si>
  <si>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</si>
  <si>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</si>
  <si>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</si>
  <si>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</si>
  <si>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</si>
  <si>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</si>
  <si>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</si>
  <si>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</si>
  <si>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</si>
  <si>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</si>
  <si>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</si>
  <si>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</si>
  <si>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</si>
  <si>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</si>
  <si>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</si>
  <si>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</si>
  <si>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</si>
  <si>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</si>
  <si>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</si>
  <si>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</si>
  <si>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</si>
  <si>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</si>
  <si>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</si>
  <si>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</si>
  <si>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</si>
  <si>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</si>
  <si>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</si>
  <si>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</si>
  <si>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</si>
  <si>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</si>
  <si>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</si>
  <si>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</si>
  <si>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</si>
  <si>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</si>
  <si>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</si>
  <si>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</si>
  <si>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</si>
  <si>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</si>
  <si>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</si>
  <si>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</si>
  <si>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</si>
  <si>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</si>
  <si>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</si>
  <si>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</si>
  <si>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</si>
  <si>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</si>
  <si>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</si>
  <si>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</si>
  <si>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</si>
  <si>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</si>
  <si>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</si>
  <si>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</si>
  <si>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</si>
  <si>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</si>
  <si>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</si>
  <si>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</si>
  <si>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</si>
  <si>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</si>
  <si>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</si>
  <si>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</si>
  <si>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</si>
  <si>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</si>
  <si>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</si>
  <si>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</si>
  <si>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</si>
  <si>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</si>
  <si>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</si>
  <si>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</si>
  <si>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</si>
  <si>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</si>
  <si>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</si>
  <si>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</si>
  <si>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</si>
  <si>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</si>
  <si>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</si>
  <si>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</si>
  <si>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</si>
  <si>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</si>
  <si>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</si>
  <si>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</si>
  <si>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</si>
  <si>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</si>
  <si>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</si>
  <si>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</si>
  <si>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</si>
  <si>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</si>
  <si>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</si>
  <si>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</si>
  <si>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</si>
  <si>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</si>
  <si>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</si>
  <si>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</si>
  <si>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</si>
  <si>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</si>
  <si>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</si>
  <si>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</si>
  <si>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</si>
  <si>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</si>
  <si>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</si>
  <si>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</si>
  <si>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</si>
  <si>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</si>
  <si>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</si>
  <si>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</si>
  <si>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</si>
  <si>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</si>
  <si>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</si>
  <si>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</si>
  <si>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</si>
  <si>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</si>
  <si>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</si>
  <si>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</si>
  <si>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</si>
  <si>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</si>
  <si>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</si>
  <si>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</si>
  <si>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</si>
  <si>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</si>
  <si>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</si>
  <si>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</si>
  <si>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</si>
  <si>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</si>
  <si>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</si>
  <si>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</si>
  <si>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</si>
  <si>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</si>
  <si>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</si>
  <si>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</si>
  <si>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</si>
  <si>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</si>
  <si>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</si>
  <si>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</si>
  <si>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</si>
  <si>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</si>
  <si>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</si>
  <si>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</si>
  <si>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</si>
  <si>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</si>
  <si>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</si>
  <si>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</si>
  <si>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</si>
  <si>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</si>
  <si>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</si>
  <si>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</si>
  <si>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</si>
  <si>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</si>
  <si>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</si>
  <si>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</si>
  <si>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</si>
  <si>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</si>
  <si>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</si>
  <si>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</si>
  <si>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</si>
  <si>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</si>
  <si>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</si>
  <si>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</si>
  <si>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</si>
  <si>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</si>
  <si>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</si>
  <si>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</si>
  <si>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</si>
  <si>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</si>
  <si>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</si>
  <si>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</si>
  <si>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</si>
  <si>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</si>
  <si>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</si>
  <si>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</si>
  <si>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</si>
  <si>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</si>
  <si>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</si>
  <si>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</si>
  <si>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</si>
  <si>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</si>
  <si>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</si>
  <si>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</si>
  <si>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</si>
  <si>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</si>
  <si>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</si>
  <si>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</si>
  <si>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</si>
  <si>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</si>
  <si>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</si>
  <si>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</si>
  <si>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</si>
  <si>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</si>
  <si>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</si>
  <si>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</si>
  <si>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</si>
  <si>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</si>
  <si>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</si>
  <si>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</si>
  <si>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</si>
  <si>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</si>
  <si>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</si>
  <si>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</si>
  <si>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</si>
  <si>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</si>
  <si>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</si>
  <si>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</si>
  <si>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</si>
  <si>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</si>
  <si>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</si>
  <si>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</si>
  <si>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</si>
  <si>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</si>
  <si>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</si>
  <si>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</si>
  <si>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</si>
  <si>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</si>
  <si>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</si>
  <si>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</si>
  <si>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</si>
  <si>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</si>
  <si>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</si>
  <si>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</si>
  <si>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</si>
  <si>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</si>
  <si>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</si>
  <si>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</si>
  <si>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</si>
  <si>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</si>
  <si>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</si>
  <si>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</si>
  <si>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</si>
  <si>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</si>
  <si>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</si>
  <si>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</si>
  <si>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</si>
  <si>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</si>
  <si>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</si>
  <si>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</si>
  <si>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</si>
  <si>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</si>
  <si>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</si>
  <si>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</si>
  <si>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</si>
  <si>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</si>
  <si>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</si>
  <si>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</si>
  <si>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</si>
  <si>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</si>
  <si>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</si>
  <si>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</si>
  <si>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</si>
  <si>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</si>
  <si>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</si>
  <si>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</si>
  <si>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</si>
  <si>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</si>
  <si>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</si>
  <si>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</si>
  <si>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</si>
  <si>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</si>
  <si>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</si>
  <si>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</si>
  <si>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</si>
  <si>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</si>
  <si>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</si>
  <si>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</si>
  <si>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</si>
  <si>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</si>
  <si>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</si>
  <si>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</si>
  <si>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</si>
  <si>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</si>
  <si>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</si>
  <si>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</si>
  <si>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</si>
  <si>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</si>
  <si>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</si>
  <si>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</si>
  <si>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</si>
  <si>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</si>
  <si>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</si>
  <si>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</si>
  <si>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</si>
  <si>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</si>
  <si>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</si>
  <si>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</si>
  <si>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</si>
  <si>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</si>
  <si>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</si>
  <si>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</si>
  <si>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</si>
  <si>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</si>
  <si>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</si>
  <si>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</si>
  <si>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</si>
  <si>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</si>
  <si>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</si>
  <si>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</si>
  <si>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</si>
  <si>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</si>
  <si>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</si>
  <si>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</si>
  <si>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</si>
  <si>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</si>
  <si>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</si>
  <si>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</si>
  <si>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</si>
  <si>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</si>
  <si>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</si>
  <si>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</si>
  <si>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</si>
  <si>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</si>
  <si>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</si>
  <si>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</si>
  <si>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</si>
  <si>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</si>
  <si>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</si>
  <si>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</si>
  <si>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</si>
  <si>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</si>
  <si>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</si>
  <si>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</si>
  <si>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</si>
  <si>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</si>
  <si>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</si>
  <si>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</si>
  <si>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</si>
  <si>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</si>
  <si>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</si>
  <si>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</si>
  <si>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</si>
  <si>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</si>
  <si>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</si>
  <si>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</si>
  <si>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</si>
  <si>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</si>
  <si>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</si>
  <si>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</si>
  <si>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</si>
  <si>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</si>
  <si>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</si>
  <si>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</si>
  <si>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</si>
  <si>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</si>
  <si>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</si>
  <si>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</si>
  <si>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</si>
  <si>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</si>
  <si>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</si>
  <si>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</si>
  <si>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</si>
  <si>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</si>
  <si>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</si>
  <si>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</si>
  <si>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</si>
  <si>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</si>
  <si>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</si>
  <si>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</si>
  <si>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</si>
  <si>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</si>
  <si>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</si>
  <si>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</si>
  <si>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</si>
  <si>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</si>
  <si>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</si>
  <si>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</si>
  <si>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</si>
  <si>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</si>
  <si>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</si>
  <si>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</si>
  <si>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</si>
  <si>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</si>
  <si>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</si>
  <si>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</si>
  <si>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</si>
  <si>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</si>
  <si>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</si>
  <si>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</si>
  <si>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</si>
  <si>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</si>
  <si>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</si>
  <si>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</si>
  <si>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</si>
  <si>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</si>
  <si>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</si>
  <si>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</si>
  <si>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</si>
  <si>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</si>
  <si>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</si>
  <si>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</si>
  <si>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</si>
  <si>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</si>
  <si>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</si>
  <si>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</si>
  <si>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</si>
  <si>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</si>
  <si>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</si>
  <si>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</si>
  <si>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</si>
  <si>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</si>
  <si>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</si>
  <si>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</si>
  <si>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</si>
  <si>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</si>
  <si>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</si>
  <si>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</si>
  <si>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</si>
  <si>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</si>
  <si>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</si>
  <si>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</si>
  <si>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</si>
  <si>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</si>
  <si>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</si>
  <si>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</si>
  <si>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</si>
  <si>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</si>
  <si>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</si>
  <si>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</si>
  <si>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</si>
  <si>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</si>
  <si>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</si>
  <si>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</si>
  <si>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</si>
  <si>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</si>
  <si>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</si>
  <si>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</si>
  <si>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</si>
  <si>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</si>
  <si>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</si>
  <si>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</si>
  <si>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</si>
  <si>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</si>
  <si>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</si>
  <si>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</si>
  <si>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</si>
  <si>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</si>
  <si>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</si>
  <si>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</si>
  <si>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</si>
  <si>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</si>
  <si>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</si>
  <si>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</si>
  <si>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</si>
  <si>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</si>
  <si>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</si>
  <si>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</si>
  <si>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</si>
  <si>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</si>
  <si>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</si>
  <si>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</si>
  <si>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</si>
  <si>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</si>
  <si>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</si>
  <si>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</si>
  <si>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</si>
  <si>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</si>
  <si>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</si>
  <si>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</si>
  <si>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</si>
  <si>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</si>
  <si>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</si>
  <si>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</si>
  <si>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</si>
  <si>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</si>
  <si>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</si>
  <si>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</si>
  <si>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</si>
  <si>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</si>
  <si>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</si>
  <si>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</si>
  <si>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</si>
  <si>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</si>
  <si>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</si>
  <si>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</si>
  <si>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</si>
  <si>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</si>
  <si>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</si>
  <si>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</si>
  <si>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</si>
  <si>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</si>
  <si>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</si>
  <si>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</si>
  <si>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</si>
  <si>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</si>
  <si>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</si>
  <si>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</si>
  <si>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</si>
  <si>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</si>
  <si>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</si>
  <si>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</si>
  <si>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</si>
  <si>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</si>
  <si>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</si>
  <si>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</si>
  <si>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</si>
  <si>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</si>
  <si>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</si>
  <si>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</si>
  <si>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</si>
  <si>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</si>
  <si>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</si>
  <si>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</si>
  <si>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</si>
  <si>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</si>
  <si>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</si>
  <si>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</si>
  <si>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</si>
  <si>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</si>
  <si>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</si>
  <si>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</si>
  <si>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</si>
  <si>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</si>
  <si>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</si>
  <si>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</si>
  <si>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</si>
  <si>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</si>
  <si>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</si>
  <si>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</si>
  <si>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</si>
  <si>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</si>
  <si>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</si>
  <si>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</si>
  <si>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</si>
  <si>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</si>
  <si>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</si>
  <si>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</si>
  <si>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</si>
  <si>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</si>
  <si>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</si>
  <si>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</si>
  <si>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</si>
  <si>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</si>
  <si>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</si>
  <si>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</si>
  <si>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</si>
  <si>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</si>
  <si>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</si>
  <si>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</si>
  <si>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</si>
  <si>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</si>
  <si>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</si>
  <si>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</si>
  <si>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</si>
  <si>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</si>
  <si>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</si>
  <si>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</si>
  <si>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</si>
  <si>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</si>
  <si>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</si>
  <si>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</si>
  <si>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</si>
  <si>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</si>
  <si>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</si>
  <si>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</si>
  <si>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</si>
  <si>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</si>
  <si>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</si>
  <si>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</si>
  <si>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</si>
  <si>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</si>
  <si>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</si>
  <si>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</si>
  <si>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</si>
  <si>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</si>
  <si>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</si>
  <si>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</si>
  <si>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</si>
  <si>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</si>
  <si>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</si>
  <si>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</si>
  <si>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</si>
  <si>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</si>
  <si>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</si>
  <si>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</si>
  <si>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</si>
  <si>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</si>
  <si>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</si>
  <si>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</si>
  <si>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</si>
  <si>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</si>
  <si>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</si>
  <si>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</si>
  <si>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</si>
  <si>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</si>
  <si>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</si>
  <si>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</si>
  <si>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</si>
  <si>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</si>
  <si>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</si>
  <si>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</si>
  <si>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</si>
  <si>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</si>
  <si>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</si>
  <si>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</si>
  <si>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</si>
  <si>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</si>
  <si>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</si>
  <si>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</si>
  <si>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</si>
  <si>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</si>
  <si>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</si>
  <si>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</si>
  <si>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</si>
  <si>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</si>
  <si>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</si>
  <si>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</si>
  <si>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</si>
  <si>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</si>
  <si>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</si>
  <si>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</si>
  <si>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</si>
  <si>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</si>
  <si>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</si>
  <si>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</si>
  <si>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</si>
  <si>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</si>
  <si>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</si>
  <si>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</si>
  <si>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</si>
  <si>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</si>
  <si>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</si>
  <si>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</si>
  <si>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</si>
  <si>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</si>
  <si>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</si>
  <si>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</si>
  <si>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</si>
  <si>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</si>
  <si>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</si>
  <si>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</si>
  <si>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</si>
  <si>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</si>
  <si>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</si>
  <si>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</si>
  <si>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</si>
  <si>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</si>
  <si>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</si>
  <si>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</si>
  <si>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</si>
  <si>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</si>
  <si>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</si>
  <si>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</si>
  <si>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</si>
  <si>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</si>
  <si>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</si>
  <si>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</si>
  <si>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</si>
  <si>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</si>
  <si>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</si>
  <si>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</si>
  <si>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</si>
  <si>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</si>
  <si>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</si>
  <si>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</si>
  <si>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</si>
  <si>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</si>
  <si>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</si>
  <si>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</si>
  <si>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</si>
  <si>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</si>
  <si>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</si>
  <si>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</si>
  <si>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</si>
  <si>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</si>
  <si>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</si>
  <si>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</si>
  <si>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</si>
  <si>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</si>
  <si>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</si>
  <si>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</si>
  <si>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</si>
  <si>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</si>
  <si>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</si>
  <si>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</si>
  <si>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</si>
  <si>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</si>
  <si>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</si>
  <si>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</si>
  <si>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</si>
  <si>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</si>
  <si>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</si>
  <si>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</si>
  <si>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</si>
  <si>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</si>
  <si>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</si>
  <si>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</si>
  <si>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</si>
  <si>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</si>
  <si>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</si>
  <si>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</si>
  <si>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</si>
  <si>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</si>
  <si>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</si>
  <si>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</si>
  <si>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</si>
  <si>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</si>
  <si>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</si>
  <si>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</si>
  <si>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</si>
  <si>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</si>
  <si>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</si>
  <si>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</si>
  <si>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</si>
  <si>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</si>
  <si>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</si>
  <si>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</si>
  <si>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</si>
  <si>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</si>
  <si>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</si>
  <si>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</si>
  <si>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</si>
  <si>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</si>
  <si>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</si>
  <si>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</si>
  <si>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</si>
  <si>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</si>
  <si>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</si>
  <si>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</si>
  <si>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</si>
  <si>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</si>
  <si>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</si>
  <si>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</si>
  <si>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</si>
  <si>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</si>
  <si>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</si>
  <si>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</si>
  <si>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</si>
  <si>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</si>
  <si>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</si>
  <si>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</si>
  <si>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</si>
  <si>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</si>
  <si>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</si>
  <si>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</si>
  <si>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</si>
  <si>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</si>
  <si>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</si>
  <si>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</si>
  <si>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</si>
  <si>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</si>
  <si>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</si>
  <si>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</si>
  <si>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</si>
  <si>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</si>
  <si>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</si>
  <si>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</si>
  <si>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</si>
  <si>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</si>
  <si>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</si>
  <si>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</si>
  <si>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</si>
  <si>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</si>
  <si>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</si>
  <si>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</si>
  <si>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</si>
  <si>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</si>
  <si>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</si>
  <si>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</si>
  <si>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</si>
  <si>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</si>
  <si>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</si>
  <si>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</si>
  <si>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</si>
  <si>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</si>
  <si>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</si>
  <si>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</si>
  <si>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</si>
  <si>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</si>
  <si>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</si>
  <si>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</si>
  <si>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</si>
  <si>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</si>
  <si>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</si>
  <si>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</si>
  <si>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</si>
  <si>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</si>
  <si>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</si>
  <si>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</si>
  <si>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</si>
  <si>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</si>
  <si>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</si>
  <si>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</si>
  <si>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</si>
  <si>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</si>
  <si>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</si>
  <si>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</si>
  <si>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</si>
  <si>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</si>
  <si>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</si>
  <si>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</si>
  <si>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</si>
  <si>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</si>
  <si>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</si>
  <si>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</si>
  <si>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</si>
  <si>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</si>
  <si>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</si>
  <si>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</si>
  <si>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</si>
  <si>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</si>
  <si>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</si>
  <si>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</si>
  <si>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</si>
  <si>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</si>
  <si>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</si>
  <si>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</si>
  <si>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</si>
  <si>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</si>
  <si>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</si>
  <si>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</si>
  <si>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</si>
  <si>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</si>
  <si>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</si>
  <si>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</si>
  <si>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</si>
  <si>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</si>
  <si>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</si>
  <si>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</si>
  <si>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</si>
  <si>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</si>
  <si>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</si>
  <si>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</si>
  <si>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</si>
  <si>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</si>
  <si>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</si>
  <si>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</si>
  <si>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</si>
  <si>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</si>
  <si>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</si>
  <si>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</si>
  <si>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</si>
  <si>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</si>
  <si>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</si>
  <si>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</si>
  <si>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</si>
  <si>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</si>
  <si>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</si>
  <si>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</si>
  <si>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</si>
  <si>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</si>
  <si>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</si>
  <si>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</si>
  <si>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</si>
  <si>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</si>
  <si>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</si>
  <si>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</si>
  <si>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</si>
  <si>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</si>
  <si>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</si>
  <si>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</si>
  <si>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</si>
  <si>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</si>
  <si>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</si>
  <si>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</si>
  <si>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</si>
  <si>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</si>
  <si>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</si>
  <si>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</si>
  <si>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</si>
  <si>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</si>
  <si>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</si>
  <si>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</si>
  <si>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</si>
  <si>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</si>
  <si>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</si>
  <si>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</si>
  <si>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</si>
  <si>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</si>
  <si>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</si>
  <si>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</si>
  <si>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</si>
  <si>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</si>
  <si>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</si>
  <si>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</si>
  <si>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</si>
  <si>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</si>
  <si>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</si>
  <si>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</si>
  <si>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</si>
  <si>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</si>
  <si>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</si>
  <si>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</si>
  <si>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</si>
  <si>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</si>
  <si>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</si>
  <si>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</si>
  <si>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</si>
  <si>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</si>
  <si>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</si>
  <si>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</si>
  <si>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</si>
  <si>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</si>
  <si>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</si>
  <si>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</si>
  <si>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</si>
  <si>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</si>
  <si>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</si>
  <si>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</si>
  <si>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</si>
  <si>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</si>
  <si>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</si>
  <si>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</si>
  <si>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</si>
  <si>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</si>
  <si>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</si>
  <si>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</si>
  <si>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</si>
  <si>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</si>
  <si>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</si>
  <si>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</si>
  <si>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</si>
  <si>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</si>
  <si>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</si>
  <si>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</si>
  <si>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</si>
  <si>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</si>
  <si>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</si>
  <si>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</si>
  <si>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</si>
  <si>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</si>
  <si>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</si>
  <si>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</si>
  <si>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</si>
  <si>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</si>
  <si>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</si>
  <si>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</si>
  <si>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</si>
  <si>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</si>
  <si>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</si>
  <si>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</si>
  <si>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</si>
  <si>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</si>
  <si>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</si>
  <si>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</si>
  <si>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</si>
  <si>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</si>
  <si>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</si>
  <si>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</si>
  <si>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</si>
  <si>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</si>
  <si>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</si>
  <si>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</si>
  <si>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</si>
  <si>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</si>
  <si>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</si>
  <si>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</si>
  <si>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</si>
  <si>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</si>
  <si>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</si>
  <si>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</si>
  <si>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</si>
  <si>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</si>
  <si>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</si>
  <si>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</si>
  <si>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</si>
  <si>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</si>
  <si>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</si>
  <si>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</si>
  <si>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</si>
  <si>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</si>
  <si>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</si>
  <si>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</si>
  <si>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</si>
  <si>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</si>
  <si>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</si>
  <si>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</si>
  <si>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</si>
  <si>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</si>
  <si>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</si>
  <si>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</si>
  <si>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</si>
  <si>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</si>
  <si>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</si>
  <si>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</si>
  <si>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</si>
  <si>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</si>
  <si>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</si>
  <si>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</si>
  <si>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</si>
  <si>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</si>
  <si>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</si>
  <si>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</si>
  <si>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</si>
  <si>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</si>
  <si>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</si>
  <si>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</si>
  <si>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</si>
  <si>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</si>
  <si>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</si>
  <si>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</si>
  <si>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</si>
  <si>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</si>
  <si>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</si>
  <si>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</si>
  <si>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</si>
  <si>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</si>
  <si>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</si>
  <si>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</si>
  <si>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</si>
  <si>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</si>
  <si>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</si>
  <si>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</si>
  <si>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</si>
  <si>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</si>
  <si>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</si>
  <si>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</si>
  <si>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</si>
  <si>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</si>
  <si>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</si>
  <si>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</si>
  <si>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</si>
  <si>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</si>
  <si>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</si>
  <si>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</si>
  <si>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</si>
  <si>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</si>
  <si>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</si>
  <si>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</si>
  <si>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</si>
  <si>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</si>
  <si>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</si>
  <si>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</si>
  <si>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</si>
  <si>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</si>
  <si>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</si>
  <si>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</si>
  <si>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</si>
  <si>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</si>
  <si>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</si>
  <si>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</si>
  <si>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</si>
  <si>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</si>
  <si>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</si>
  <si>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</si>
  <si>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</si>
  <si>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</si>
  <si>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</si>
  <si>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</si>
  <si>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</si>
  <si>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</si>
  <si>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</si>
  <si>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</si>
  <si>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</si>
  <si>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</si>
  <si>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</si>
  <si>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</si>
  <si>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</si>
  <si>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</si>
  <si>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</si>
  <si>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</si>
  <si>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</si>
  <si>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</si>
  <si>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</si>
  <si>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</si>
  <si>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</si>
  <si>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</si>
  <si>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</si>
  <si>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</si>
  <si>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</si>
  <si>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</si>
  <si>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</si>
  <si>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</si>
  <si>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</si>
  <si>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</si>
  <si>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</si>
  <si>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</si>
  <si>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</si>
  <si>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</si>
  <si>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</si>
  <si>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</si>
  <si>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</si>
  <si>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</si>
  <si>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</si>
  <si>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</si>
  <si>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</si>
  <si>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</si>
  <si>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</si>
  <si>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</si>
  <si>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</si>
  <si>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</si>
  <si>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</si>
  <si>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</si>
  <si>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</si>
  <si>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</si>
  <si>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</si>
  <si>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</si>
  <si>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</si>
  <si>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</si>
  <si>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</si>
  <si>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</si>
  <si>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</si>
  <si>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</si>
  <si>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</si>
  <si>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</si>
  <si>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</si>
  <si>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</si>
  <si>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</si>
  <si>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</si>
  <si>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</si>
  <si>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</si>
  <si>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</si>
  <si>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</si>
  <si>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</si>
  <si>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</si>
  <si>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</si>
  <si>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</si>
  <si>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</si>
  <si>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</si>
  <si>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</si>
  <si>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</si>
  <si>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</si>
  <si>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</si>
  <si>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</si>
  <si>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</si>
  <si>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</si>
  <si>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</si>
  <si>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</si>
  <si>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</si>
  <si>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</si>
  <si>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</si>
  <si>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</si>
  <si>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</si>
  <si>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</si>
  <si>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</si>
  <si>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</si>
  <si>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</si>
  <si>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</si>
  <si>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</si>
  <si>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</si>
  <si>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</si>
  <si>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</si>
  <si>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</si>
  <si>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</si>
  <si>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</si>
  <si>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</si>
  <si>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</si>
  <si>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</si>
  <si>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</si>
  <si>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</si>
  <si>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</si>
  <si>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</si>
  <si>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</si>
  <si>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</si>
  <si>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</si>
  <si>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</si>
  <si>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</si>
  <si>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</si>
  <si>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</si>
  <si>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</si>
  <si>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</si>
  <si>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</si>
  <si>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</si>
  <si>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</si>
  <si>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</si>
  <si>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</si>
  <si>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</si>
  <si>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</si>
  <si>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</si>
  <si>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</si>
  <si>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</si>
  <si>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</si>
  <si>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</si>
  <si>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</si>
  <si>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</si>
  <si>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</si>
  <si>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</si>
  <si>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</si>
  <si>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</si>
  <si>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</si>
  <si>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</si>
  <si>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</si>
  <si>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</si>
  <si>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</si>
  <si>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</si>
  <si>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</si>
  <si>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</si>
  <si>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</si>
  <si>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</si>
  <si>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</si>
  <si>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</si>
  <si>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</si>
  <si>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</si>
  <si>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</si>
  <si>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</si>
  <si>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</si>
  <si>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</si>
  <si>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</si>
  <si>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</si>
  <si>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</si>
  <si>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</si>
  <si>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</si>
  <si>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</si>
  <si>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</si>
  <si>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</si>
  <si>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</si>
  <si>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</si>
  <si>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</si>
  <si>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</si>
  <si>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</si>
  <si>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</si>
  <si>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</si>
  <si>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</si>
  <si>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</si>
  <si>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</si>
  <si>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</si>
  <si>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</si>
  <si>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</si>
  <si>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</si>
  <si>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</si>
  <si>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</si>
  <si>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</si>
  <si>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</si>
  <si>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</si>
  <si>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</si>
  <si>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</si>
  <si>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</si>
  <si>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</si>
  <si>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</si>
  <si>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</si>
  <si>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</si>
  <si>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</si>
  <si>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</si>
  <si>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</si>
  <si>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</si>
  <si>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</si>
  <si>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</si>
  <si>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</si>
  <si>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</si>
  <si>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</si>
  <si>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</si>
  <si>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</si>
  <si>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</si>
  <si>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</si>
  <si>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</si>
  <si>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</si>
  <si>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</si>
  <si>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</si>
  <si>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</si>
  <si>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</si>
  <si>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</si>
  <si>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</si>
  <si>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</si>
  <si>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</si>
  <si>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</si>
  <si>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</si>
  <si>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</si>
  <si>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</si>
  <si>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</si>
  <si>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</si>
  <si>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</si>
  <si>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</si>
  <si>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</si>
  <si>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</si>
  <si>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</si>
  <si>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</si>
  <si>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</si>
  <si>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</si>
  <si>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</si>
  <si>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</si>
  <si>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</si>
  <si>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</si>
  <si>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</si>
  <si>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</si>
  <si>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</si>
  <si>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</si>
  <si>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</si>
  <si>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</si>
  <si>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</si>
  <si>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</si>
  <si>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</si>
  <si>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</si>
  <si>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</si>
  <si>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</si>
  <si>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</si>
  <si>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</si>
  <si>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</si>
  <si>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</si>
  <si>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</si>
  <si>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</si>
  <si>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</si>
  <si>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</si>
  <si>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</si>
  <si>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</si>
  <si>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</si>
  <si>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</si>
  <si>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</si>
  <si>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</si>
  <si>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</si>
  <si>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</si>
  <si>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</si>
  <si>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</si>
  <si>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</si>
  <si>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</si>
  <si>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</si>
  <si>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</si>
  <si>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</si>
  <si>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</si>
  <si>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</si>
  <si>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</si>
  <si>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</si>
  <si>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</si>
  <si>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</si>
  <si>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</si>
  <si>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</si>
  <si>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</si>
  <si>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</si>
  <si>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</si>
  <si>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</si>
  <si>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</si>
  <si>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</si>
  <si>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</si>
  <si>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</si>
  <si>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</si>
  <si>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</si>
  <si>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</si>
  <si>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</si>
  <si>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</si>
  <si>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</si>
  <si>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</si>
  <si>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</si>
  <si>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</si>
  <si>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</si>
  <si>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</si>
  <si>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</si>
  <si>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</si>
  <si>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</si>
  <si>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</si>
  <si>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</si>
  <si>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</si>
  <si>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</si>
  <si>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</si>
  <si>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</si>
  <si>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</si>
  <si>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</si>
  <si>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</si>
  <si>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</si>
  <si>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</si>
  <si>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</si>
  <si>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</si>
  <si>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</si>
  <si>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</si>
  <si>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</si>
  <si>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</si>
  <si>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</si>
  <si>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</si>
  <si>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</si>
  <si>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</si>
  <si>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</si>
  <si>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</si>
  <si>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</si>
  <si>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</si>
  <si>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</si>
  <si>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</si>
  <si>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</si>
  <si>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</si>
  <si>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</si>
  <si>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</si>
  <si>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</si>
  <si>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</si>
  <si>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</si>
  <si>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</si>
  <si>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</si>
  <si>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</si>
  <si>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</si>
  <si>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</si>
  <si>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</si>
  <si>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</si>
  <si>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</si>
  <si>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</si>
  <si>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</si>
  <si>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</si>
  <si>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</si>
  <si>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</si>
  <si>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</si>
  <si>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</si>
  <si>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</si>
  <si>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</si>
  <si>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</si>
  <si>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</si>
  <si>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</si>
  <si>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</si>
  <si>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</si>
  <si>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</si>
  <si>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</si>
  <si>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</si>
  <si>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</si>
  <si>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</si>
  <si>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</si>
  <si>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</si>
  <si>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</si>
  <si>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</si>
  <si>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</si>
  <si>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</si>
  <si>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</si>
  <si>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</si>
  <si>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</si>
  <si>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</si>
  <si>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</si>
  <si>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</si>
  <si>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</si>
  <si>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</si>
  <si>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</si>
  <si>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</si>
  <si>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</si>
  <si>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</si>
  <si>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</si>
  <si>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</si>
  <si>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</si>
  <si>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</si>
  <si>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</si>
  <si>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</si>
  <si>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</si>
  <si>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</si>
  <si>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</si>
  <si>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</si>
  <si>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</si>
  <si>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</si>
  <si>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</si>
  <si>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</si>
  <si>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</si>
  <si>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</si>
  <si>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</si>
  <si>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</si>
  <si>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</si>
  <si>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</si>
  <si>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</si>
  <si>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</si>
  <si>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</si>
  <si>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</si>
  <si>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</si>
  <si>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</si>
  <si>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</si>
  <si>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</si>
  <si>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</si>
  <si>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</si>
  <si>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</si>
  <si>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</si>
  <si>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</si>
  <si>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</si>
  <si>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</si>
  <si>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</si>
  <si>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</si>
  <si>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</si>
  <si>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</si>
  <si>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</si>
  <si>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</si>
  <si>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</si>
  <si>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</si>
  <si>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</si>
  <si>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</si>
  <si>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</si>
  <si>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</si>
  <si>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</si>
  <si>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</si>
  <si>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</si>
  <si>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</si>
  <si>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</si>
  <si>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</si>
  <si>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</si>
  <si>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</si>
  <si>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</si>
  <si>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</si>
  <si>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</si>
  <si>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</si>
  <si>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</si>
  <si>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</si>
  <si>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</si>
  <si>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</si>
  <si>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</si>
  <si>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</si>
  <si>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</si>
  <si>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</si>
  <si>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</si>
  <si>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</si>
  <si>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</si>
  <si>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</si>
  <si>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</si>
  <si>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</si>
  <si>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</si>
  <si>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</si>
  <si>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</si>
  <si>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</si>
  <si>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</si>
  <si>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</si>
  <si>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</si>
  <si>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</si>
  <si>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</si>
  <si>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</si>
  <si>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</si>
  <si>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</si>
  <si>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</si>
  <si>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</si>
  <si>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</si>
  <si>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</si>
  <si>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</si>
  <si>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</si>
  <si>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</si>
  <si>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</si>
  <si>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</si>
  <si>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</si>
  <si>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</si>
  <si>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</si>
  <si>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</si>
  <si>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</si>
  <si>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</si>
  <si>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</si>
  <si>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</si>
  <si>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</si>
  <si>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</si>
  <si>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</si>
  <si>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</si>
  <si>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</si>
  <si>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</si>
  <si>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</si>
  <si>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</si>
  <si>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</si>
  <si>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</si>
  <si>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</si>
  <si>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</si>
  <si>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</si>
  <si>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</si>
  <si>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</si>
  <si>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</si>
  <si>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</si>
  <si>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</si>
  <si>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</si>
  <si>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</si>
  <si>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</si>
  <si>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</si>
  <si>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</si>
  <si>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</si>
  <si>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</si>
  <si>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</si>
  <si>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</si>
  <si>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</si>
  <si>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</si>
  <si>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</si>
  <si>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</si>
  <si>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</si>
  <si>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</si>
  <si>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</si>
  <si>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</si>
  <si>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</si>
  <si>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</si>
  <si>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</si>
  <si>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</si>
  <si>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</si>
  <si>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</si>
  <si>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</si>
  <si>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</si>
  <si>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</si>
  <si>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</si>
  <si>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</si>
  <si>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</si>
  <si>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</si>
  <si>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</si>
  <si>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</si>
  <si>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</si>
  <si>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</si>
  <si>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</si>
  <si>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</si>
  <si>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</si>
  <si>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</si>
  <si>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</si>
  <si>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</si>
  <si>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</si>
  <si>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</si>
  <si>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</si>
  <si>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</si>
  <si>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</si>
  <si>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</si>
  <si>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</si>
  <si>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</si>
  <si>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</si>
  <si>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</si>
  <si>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</si>
  <si>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</si>
  <si>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</si>
  <si>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</si>
  <si>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</si>
  <si>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</si>
  <si>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</si>
  <si>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</si>
  <si>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</si>
  <si>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</si>
  <si>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</si>
  <si>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</si>
  <si>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</si>
  <si>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</si>
  <si>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</si>
  <si>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</si>
  <si>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</si>
  <si>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</si>
  <si>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</si>
  <si>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</si>
  <si>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</si>
  <si>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</si>
  <si>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</si>
  <si>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</si>
  <si>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</si>
  <si>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</si>
  <si>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</si>
  <si>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</si>
  <si>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</si>
  <si>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</si>
  <si>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</si>
  <si>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</si>
  <si>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</si>
  <si>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</si>
  <si>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</si>
  <si>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</si>
  <si>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</si>
  <si>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</si>
  <si>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</si>
  <si>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</si>
  <si>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</si>
  <si>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</si>
  <si>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</si>
  <si>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</si>
  <si>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</si>
  <si>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</si>
  <si>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</si>
  <si>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</si>
  <si>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</si>
  <si>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</si>
  <si>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</si>
  <si>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</si>
  <si>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</si>
  <si>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</si>
  <si>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</si>
  <si>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</si>
  <si>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</si>
  <si>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</si>
  <si>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</si>
  <si>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</si>
  <si>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</si>
  <si>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</si>
  <si>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</si>
  <si>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</si>
  <si>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</si>
  <si>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</si>
  <si>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</si>
  <si>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</si>
  <si>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</si>
  <si>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</si>
  <si>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</si>
  <si>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</si>
  <si>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</si>
  <si>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</si>
  <si>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</si>
  <si>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</si>
  <si>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</si>
  <si>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</si>
  <si>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</si>
  <si>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</si>
  <si>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</si>
  <si>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</si>
  <si>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</si>
  <si>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</si>
  <si>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</si>
  <si>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</si>
  <si>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</si>
  <si>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</si>
  <si>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</si>
  <si>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</si>
  <si>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</si>
  <si>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</si>
  <si>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</si>
  <si>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</si>
  <si>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</si>
  <si>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</si>
  <si>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</si>
  <si>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</si>
  <si>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</si>
  <si>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</si>
  <si>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</si>
  <si>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</si>
  <si>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</si>
  <si>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</si>
  <si>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</si>
  <si>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</si>
  <si>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</si>
  <si>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</si>
  <si>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</si>
  <si>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</si>
  <si>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</si>
  <si>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</si>
  <si>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</si>
  <si>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</si>
  <si>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</si>
  <si>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</si>
  <si>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</si>
  <si>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</si>
  <si>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</si>
  <si>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</si>
  <si>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</si>
  <si>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</si>
  <si>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</si>
  <si>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</si>
  <si>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</si>
  <si>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</si>
  <si>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</si>
  <si>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</si>
  <si>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</si>
  <si>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</si>
  <si>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</si>
  <si>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</si>
  <si>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</si>
  <si>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</si>
  <si>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</si>
  <si>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</si>
  <si>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</si>
  <si>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</si>
  <si>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</si>
  <si>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</si>
  <si>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</si>
  <si>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</si>
  <si>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</si>
  <si>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</si>
  <si>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</si>
  <si>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</si>
  <si>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</si>
  <si>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</si>
  <si>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</si>
  <si>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</si>
  <si>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</si>
  <si>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</si>
  <si>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</si>
  <si>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</si>
  <si>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</si>
  <si>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</si>
  <si>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</si>
  <si>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</si>
  <si>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</si>
  <si>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</si>
  <si>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</si>
  <si>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</si>
  <si>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</si>
  <si>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</si>
  <si>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</si>
  <si>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</si>
  <si>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</si>
  <si>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</si>
  <si>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</si>
  <si>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</si>
  <si>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</si>
  <si>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</si>
  <si>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</si>
  <si>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</si>
  <si>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</si>
  <si>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</si>
  <si>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</si>
  <si>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</si>
  <si>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</si>
  <si>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</si>
  <si>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</si>
  <si>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</si>
  <si>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</si>
  <si>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</si>
  <si>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</si>
  <si>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</si>
  <si>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</si>
  <si>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</si>
  <si>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</si>
  <si>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</si>
  <si>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</si>
  <si>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</si>
  <si>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</si>
  <si>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</si>
  <si>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</si>
  <si>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</si>
  <si>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</si>
  <si>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</si>
  <si>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</si>
  <si>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</si>
  <si>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</si>
  <si>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</si>
  <si>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</si>
  <si>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</si>
  <si>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</si>
  <si>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</si>
  <si>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</si>
  <si>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</si>
  <si>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</si>
  <si>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</si>
  <si>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</si>
  <si>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</si>
  <si>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</si>
  <si>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</si>
  <si>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</si>
  <si>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</si>
  <si>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</si>
  <si>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</si>
  <si>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</si>
  <si>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</si>
  <si>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</si>
  <si>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</si>
  <si>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</si>
  <si>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</si>
  <si>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</si>
  <si>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</si>
  <si>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</si>
  <si>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</si>
  <si>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</si>
  <si>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</si>
  <si>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</si>
  <si>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</si>
  <si>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</si>
  <si>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</si>
  <si>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</si>
  <si>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</si>
  <si>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</si>
  <si>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</si>
  <si>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</si>
  <si>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</si>
  <si>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</si>
  <si>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</si>
  <si>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</si>
  <si>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</si>
  <si>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</si>
  <si>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</si>
  <si>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</si>
  <si>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</si>
  <si>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</si>
  <si>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</si>
  <si>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</si>
  <si>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</si>
  <si>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</si>
  <si>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</si>
  <si>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</si>
  <si>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</si>
  <si>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</si>
  <si>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</si>
  <si>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</si>
  <si>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</si>
  <si>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</si>
  <si>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</si>
  <si>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</si>
  <si>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</si>
  <si>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</si>
  <si>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</si>
  <si>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</si>
  <si>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</si>
  <si>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</si>
  <si>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</si>
  <si>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</si>
  <si>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</si>
  <si>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</si>
  <si>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</si>
  <si>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</si>
  <si>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</si>
  <si>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</si>
  <si>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</si>
  <si>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</si>
  <si>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</si>
  <si>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</si>
  <si>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</si>
  <si>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</si>
  <si>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</si>
  <si>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</si>
  <si>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</si>
  <si>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</si>
  <si>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</si>
  <si>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</si>
  <si>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</si>
  <si>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</si>
  <si>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</si>
  <si>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</si>
  <si>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</si>
  <si>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</si>
  <si>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</si>
  <si>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</si>
  <si>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</si>
  <si>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</si>
  <si>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</si>
  <si>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</si>
  <si>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</si>
  <si>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</si>
  <si>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</si>
  <si>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</si>
  <si>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</si>
  <si>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</si>
  <si>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</si>
  <si>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</si>
  <si>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</si>
  <si>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</si>
  <si>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</si>
  <si>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</si>
  <si>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</si>
  <si>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</si>
  <si>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</si>
  <si>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</si>
  <si>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</si>
  <si>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</si>
  <si>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</si>
  <si>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</si>
  <si>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</si>
  <si>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</si>
  <si>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</si>
  <si>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</si>
  <si>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</si>
  <si>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</si>
  <si>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</si>
  <si>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</si>
  <si>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</si>
  <si>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</si>
  <si>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</si>
  <si>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</si>
  <si>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</si>
  <si>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</si>
  <si>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</si>
  <si>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</si>
  <si>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</si>
  <si>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</si>
  <si>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</si>
  <si>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</si>
  <si>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</si>
  <si>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</si>
  <si>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</si>
  <si>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</si>
  <si>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</si>
  <si>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</si>
  <si>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</si>
  <si>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</si>
  <si>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</si>
  <si>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</si>
  <si>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</si>
  <si>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</si>
  <si>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</si>
  <si>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</si>
  <si>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</si>
  <si>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</si>
  <si>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</si>
  <si>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</si>
  <si>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</si>
  <si>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</si>
  <si>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</si>
  <si>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</si>
  <si>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</si>
  <si>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</si>
  <si>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</si>
  <si>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</si>
  <si>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</si>
  <si>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</si>
  <si>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</si>
  <si>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</si>
  <si>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</si>
  <si>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</si>
  <si>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</si>
  <si>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</si>
  <si>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</si>
  <si>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</si>
  <si>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</si>
  <si>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</si>
  <si>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</si>
  <si>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</si>
  <si>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</si>
  <si>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</si>
  <si>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</si>
  <si>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</si>
  <si>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</si>
  <si>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</si>
  <si>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</si>
  <si>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</si>
  <si>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</si>
  <si>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</si>
  <si>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</si>
  <si>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</si>
  <si>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</si>
  <si>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</si>
  <si>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</si>
  <si>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</si>
  <si>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</si>
  <si>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</si>
  <si>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</si>
  <si>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</si>
  <si>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</si>
  <si>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</si>
  <si>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</si>
  <si>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</si>
  <si>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</si>
  <si>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</si>
  <si>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</si>
  <si>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</si>
  <si>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</si>
  <si>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</si>
  <si>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</si>
  <si>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</si>
  <si>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</si>
  <si>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</si>
  <si>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</si>
  <si>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</si>
  <si>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</si>
  <si>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</si>
  <si>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</si>
  <si>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</si>
  <si>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</si>
  <si>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</si>
  <si>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</si>
  <si>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</si>
  <si>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</si>
  <si>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</si>
  <si>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</si>
  <si>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</si>
  <si>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</si>
  <si>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</si>
  <si>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</si>
  <si>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</si>
  <si>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</si>
  <si>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</si>
  <si>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</si>
  <si>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</si>
  <si>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</si>
  <si>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</si>
  <si>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</si>
  <si>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</si>
  <si>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</si>
  <si>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</si>
  <si>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</si>
  <si>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</si>
  <si>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</si>
  <si>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</si>
  <si>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</si>
  <si>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</si>
  <si>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</si>
  <si>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</si>
  <si>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</si>
  <si>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</si>
  <si>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</si>
  <si>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</si>
  <si>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</si>
  <si>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</si>
  <si>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</si>
  <si>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</si>
  <si>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</si>
  <si>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</si>
  <si>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</si>
  <si>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</si>
  <si>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</si>
  <si>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</si>
  <si>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</si>
  <si>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</si>
  <si>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</si>
  <si>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</si>
  <si>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</si>
  <si>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</si>
  <si>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</si>
  <si>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</si>
  <si>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</si>
  <si>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</si>
  <si>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</si>
  <si>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</si>
  <si>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</si>
  <si>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</si>
  <si>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</si>
  <si>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</si>
  <si>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</si>
  <si>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</si>
  <si>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</si>
  <si>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</si>
  <si>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</si>
  <si>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</si>
  <si>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</si>
  <si>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</si>
  <si>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</si>
  <si>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</si>
  <si>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</si>
  <si>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</si>
  <si>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</si>
  <si>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</si>
  <si>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</si>
  <si>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</si>
  <si>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</si>
  <si>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</si>
  <si>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</si>
  <si>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</si>
  <si>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</si>
  <si>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</si>
  <si>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</si>
  <si>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</si>
  <si>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</si>
  <si>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</si>
  <si>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</si>
  <si>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</si>
  <si>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</si>
  <si>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</si>
  <si>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</si>
  <si>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</si>
  <si>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</si>
  <si>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</si>
  <si>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</si>
  <si>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</si>
  <si>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</si>
  <si>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</si>
  <si>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</si>
  <si>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</si>
  <si>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</si>
  <si>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</si>
  <si>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</si>
  <si>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</si>
  <si>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</si>
  <si>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</si>
  <si>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</si>
  <si>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</si>
  <si>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</si>
  <si>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</si>
  <si>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</si>
  <si>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</si>
  <si>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</si>
  <si>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</si>
  <si>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</si>
  <si>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</si>
  <si>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</si>
  <si>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</si>
  <si>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</si>
  <si>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</si>
  <si>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</si>
  <si>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</si>
  <si>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</si>
  <si>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</si>
  <si>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</si>
  <si>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</si>
  <si>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</si>
  <si>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</si>
  <si>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</si>
  <si>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</si>
  <si>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</si>
  <si>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</si>
  <si>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</si>
  <si>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</si>
  <si>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</si>
  <si>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</si>
  <si>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</si>
  <si>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</si>
  <si>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</si>
  <si>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</si>
  <si>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</si>
  <si>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</si>
  <si>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</si>
  <si>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</si>
  <si>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</si>
  <si>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</si>
  <si>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</si>
  <si>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</si>
  <si>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</si>
  <si>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</si>
  <si>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</si>
  <si>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</si>
  <si>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</si>
  <si>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</si>
  <si>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</si>
  <si>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</si>
  <si>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</si>
  <si>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</si>
  <si>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</si>
  <si>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</si>
  <si>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</si>
  <si>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</si>
  <si>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</si>
  <si>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</si>
  <si>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</si>
  <si>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</si>
  <si>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</si>
  <si>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</si>
  <si>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</si>
  <si>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</si>
  <si>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</si>
  <si>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</si>
  <si>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</si>
  <si>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</si>
  <si>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</si>
  <si>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</si>
  <si>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</si>
  <si>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</si>
  <si>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</si>
  <si>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</si>
  <si>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</si>
  <si>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</si>
  <si>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</si>
  <si>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</si>
  <si>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</si>
  <si>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</si>
  <si>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</si>
  <si>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</si>
  <si>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</si>
  <si>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</si>
  <si>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</si>
  <si>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</si>
  <si>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</si>
  <si>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</si>
  <si>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</si>
  <si>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</si>
  <si>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</si>
  <si>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</si>
  <si>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</si>
  <si>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</si>
  <si>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</si>
  <si>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</si>
  <si>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</si>
  <si>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</si>
  <si>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</si>
  <si>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</si>
  <si>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</si>
  <si>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</si>
  <si>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</si>
  <si>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</si>
  <si>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</si>
  <si>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</si>
  <si>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</si>
  <si>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</si>
  <si>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</si>
  <si>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</si>
  <si>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</si>
  <si>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</si>
  <si>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</si>
  <si>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</si>
  <si>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</si>
  <si>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</si>
  <si>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</si>
  <si>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</si>
  <si>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</si>
  <si>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</si>
  <si>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</si>
  <si>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</si>
  <si>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</si>
  <si>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</si>
  <si>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</si>
  <si>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</si>
  <si>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</si>
  <si>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</si>
  <si>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</si>
  <si>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</si>
  <si>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</si>
  <si>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</si>
  <si>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</si>
  <si>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</si>
  <si>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</si>
  <si>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</si>
  <si>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</si>
  <si>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</si>
  <si>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</si>
  <si>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</si>
  <si>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</si>
  <si>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</si>
  <si>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</si>
  <si>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</si>
  <si>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</si>
  <si>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</si>
  <si>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</si>
  <si>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</si>
  <si>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</si>
  <si>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</si>
  <si>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</si>
  <si>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</si>
  <si>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</si>
  <si>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</si>
  <si>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</si>
  <si>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</si>
  <si>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</si>
  <si>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</si>
  <si>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</si>
  <si>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</si>
  <si>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</si>
  <si>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</si>
  <si>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</si>
  <si>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</si>
  <si>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</si>
  <si>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</si>
  <si>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</si>
  <si>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</si>
  <si>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</si>
  <si>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</si>
  <si>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</si>
  <si>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</si>
  <si>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</si>
  <si>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</si>
  <si>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</si>
  <si>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</si>
  <si>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</si>
  <si>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</si>
  <si>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</si>
  <si>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</si>
  <si>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</si>
  <si>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</si>
  <si>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</si>
  <si>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</si>
  <si>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</si>
  <si>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</si>
  <si>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</si>
  <si>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</si>
  <si>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</si>
  <si>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</si>
  <si>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</si>
  <si>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</si>
  <si>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</si>
  <si>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</si>
  <si>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</si>
  <si>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</si>
  <si>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</si>
  <si>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</si>
  <si>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</si>
  <si>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</si>
  <si>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</si>
  <si>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</si>
  <si>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</si>
  <si>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</si>
  <si>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</si>
  <si>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</si>
  <si>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</si>
  <si>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</si>
  <si>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</si>
  <si>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</si>
  <si>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</si>
  <si>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</si>
  <si>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</si>
  <si>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</si>
  <si>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</si>
  <si>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</si>
  <si>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</si>
  <si>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</si>
  <si>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</si>
  <si>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</si>
  <si>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</si>
  <si>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</si>
  <si>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</si>
  <si>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</si>
  <si>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</si>
  <si>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</si>
  <si>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</si>
  <si>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</si>
  <si>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</si>
  <si>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</si>
  <si>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</si>
  <si>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</si>
  <si>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</si>
  <si>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</si>
  <si>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</si>
  <si>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</si>
  <si>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</si>
  <si>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</si>
  <si>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</si>
  <si>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</si>
  <si>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</si>
  <si>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</si>
  <si>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</si>
  <si>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</si>
  <si>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</si>
  <si>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</si>
  <si>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</si>
  <si>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</si>
  <si>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</si>
  <si>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</si>
  <si>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</si>
  <si>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</si>
  <si>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</si>
  <si>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</si>
  <si>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</si>
  <si>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</si>
  <si>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</si>
  <si>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</si>
  <si>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</si>
  <si>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</si>
  <si>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</si>
  <si>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</si>
  <si>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</si>
  <si>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</si>
  <si>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</si>
  <si>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</si>
  <si>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</si>
  <si>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</si>
  <si>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</si>
  <si>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</si>
  <si>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</si>
  <si>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</si>
  <si>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</si>
  <si>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</si>
  <si>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</si>
  <si>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</si>
  <si>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</si>
  <si>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</si>
  <si>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</si>
  <si>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</si>
  <si>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</si>
  <si>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</si>
  <si>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</si>
  <si>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</si>
  <si>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</si>
  <si>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</si>
  <si>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</si>
  <si>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</si>
  <si>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</si>
  <si>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</si>
  <si>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</si>
  <si>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</si>
  <si>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</si>
  <si>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</si>
  <si>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</si>
  <si>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</si>
  <si>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</si>
  <si>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</si>
  <si>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</si>
  <si>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</si>
  <si>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</si>
  <si>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</si>
  <si>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</si>
  <si>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</si>
  <si>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</si>
  <si>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</si>
  <si>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</si>
  <si>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</si>
  <si>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</si>
  <si>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</si>
  <si>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</si>
  <si>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</si>
  <si>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</si>
  <si>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</si>
  <si>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</si>
  <si>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</si>
  <si>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</si>
  <si>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</si>
  <si>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</si>
  <si>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</si>
  <si>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</si>
  <si>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</si>
  <si>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</si>
  <si>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</si>
  <si>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</si>
  <si>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</si>
  <si>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</si>
  <si>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</si>
  <si>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</si>
  <si>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</si>
  <si>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</si>
  <si>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</si>
  <si>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</si>
  <si>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</si>
  <si>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</si>
  <si>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</si>
  <si>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</si>
  <si>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</si>
  <si>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</si>
  <si>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</si>
  <si>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</si>
  <si>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</si>
  <si>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</si>
  <si>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</si>
  <si>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</si>
  <si>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</si>
  <si>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</si>
  <si>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</si>
  <si>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</si>
  <si>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</si>
  <si>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</si>
  <si>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</si>
  <si>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</si>
  <si>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</si>
  <si>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</si>
  <si>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</si>
  <si>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</si>
  <si>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</si>
  <si>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</si>
  <si>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</si>
  <si>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</si>
  <si>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</si>
  <si>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</si>
  <si>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</si>
  <si>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</si>
  <si>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</si>
  <si>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</si>
  <si>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</si>
  <si>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</si>
  <si>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</si>
  <si>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</si>
  <si>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</si>
  <si>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</si>
  <si>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</si>
  <si>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</si>
  <si>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</si>
  <si>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</si>
  <si>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</si>
  <si>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</si>
  <si>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</si>
  <si>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</si>
  <si>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</si>
  <si>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</si>
  <si>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</si>
  <si>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</si>
  <si>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</si>
  <si>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</si>
  <si>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</si>
  <si>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</si>
  <si>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</si>
  <si>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</si>
  <si>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</si>
  <si>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</si>
  <si>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</si>
  <si>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</si>
  <si>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</si>
  <si>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</si>
  <si>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</si>
  <si>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</si>
  <si>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</si>
  <si>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</si>
  <si>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</si>
  <si>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</si>
  <si>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</si>
  <si>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</si>
  <si>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</si>
  <si>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</si>
  <si>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</si>
  <si>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</si>
  <si>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</si>
  <si>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</si>
  <si>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</si>
  <si>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</si>
  <si>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</si>
  <si>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</si>
  <si>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</si>
  <si>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</si>
  <si>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</si>
  <si>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</si>
  <si>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</si>
  <si>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</si>
  <si>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</si>
  <si>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</si>
  <si>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</si>
  <si>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</si>
  <si>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</si>
  <si>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</si>
  <si>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</si>
  <si>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</si>
  <si>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</si>
  <si>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</si>
  <si>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</si>
  <si>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</si>
  <si>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</si>
  <si>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</si>
  <si>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</si>
  <si>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</si>
  <si>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</si>
  <si>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</si>
  <si>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</si>
  <si>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</si>
  <si>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</si>
  <si>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</si>
  <si>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</si>
  <si>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</si>
  <si>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</si>
  <si>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</si>
  <si>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</si>
  <si>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</si>
  <si>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</si>
  <si>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</si>
  <si>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</si>
  <si>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</si>
  <si>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</si>
  <si>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</si>
  <si>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</si>
  <si>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</si>
  <si>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</si>
  <si>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</si>
  <si>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</si>
  <si>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</si>
  <si>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</si>
  <si>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</si>
  <si>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</si>
  <si>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</si>
  <si>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</si>
  <si>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</si>
  <si>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</si>
  <si>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</si>
  <si>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</si>
  <si>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</si>
  <si>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</si>
  <si>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</si>
  <si>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</si>
  <si>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</si>
  <si>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</si>
  <si>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</si>
  <si>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</si>
  <si>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</si>
  <si>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</si>
  <si>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</si>
  <si>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</si>
  <si>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</si>
  <si>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</si>
  <si>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</si>
  <si>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</si>
  <si>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</si>
  <si>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</si>
  <si>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</si>
  <si>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</si>
  <si>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</si>
  <si>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</si>
  <si>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</si>
  <si>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</si>
  <si>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</si>
  <si>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</si>
  <si>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</si>
  <si>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</si>
  <si>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</si>
  <si>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</si>
  <si>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</si>
  <si>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</si>
  <si>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</si>
  <si>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</si>
  <si>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</si>
  <si>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</si>
  <si>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</si>
  <si>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</si>
  <si>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</si>
  <si>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</si>
  <si>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</si>
  <si>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</si>
  <si>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</si>
  <si>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</si>
  <si>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</si>
  <si>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</si>
  <si>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</si>
  <si>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</si>
  <si>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</si>
  <si>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</si>
  <si>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</si>
  <si>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</si>
  <si>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</si>
  <si>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</si>
  <si>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</si>
  <si>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</si>
  <si>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</si>
  <si>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</si>
  <si>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</si>
  <si>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</si>
  <si>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</si>
  <si>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</si>
  <si>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</si>
  <si>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</si>
  <si>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</si>
  <si>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</si>
  <si>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</si>
  <si>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</si>
  <si>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</si>
  <si>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</si>
  <si>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</si>
  <si>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</si>
  <si>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</si>
  <si>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</si>
  <si>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</si>
  <si>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</si>
  <si>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</si>
  <si>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</si>
  <si>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</si>
  <si>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</si>
  <si>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</si>
  <si>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</si>
  <si>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</si>
  <si>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</si>
  <si>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</si>
  <si>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</si>
  <si>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</si>
  <si>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</si>
  <si>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</si>
  <si>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</si>
  <si>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</si>
  <si>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</si>
  <si>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</si>
  <si>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</si>
  <si>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</si>
  <si>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</si>
  <si>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</si>
  <si>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</si>
  <si>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</si>
  <si>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</si>
  <si>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</si>
  <si>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</si>
  <si>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</si>
  <si>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</si>
  <si>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</si>
  <si>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</si>
  <si>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</si>
  <si>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</si>
  <si>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</si>
  <si>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</si>
  <si>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</si>
  <si>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</si>
  <si>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</si>
  <si>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</si>
  <si>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</si>
  <si>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</si>
  <si>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</si>
  <si>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</si>
  <si>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</si>
  <si>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</si>
  <si>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</si>
  <si>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</si>
  <si>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</si>
  <si>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</si>
  <si>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</si>
  <si>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</si>
  <si>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</si>
  <si>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</si>
  <si>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</si>
  <si>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</si>
  <si>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</si>
  <si>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</si>
  <si>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</si>
  <si>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</si>
  <si>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</si>
  <si>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</si>
  <si>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</si>
  <si>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</si>
  <si>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</si>
  <si>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</si>
  <si>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</si>
  <si>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</si>
  <si>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</si>
  <si>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</si>
  <si>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</si>
  <si>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</si>
  <si>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</si>
  <si>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</si>
  <si>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</si>
  <si>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</si>
  <si>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</si>
  <si>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</si>
  <si>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</si>
  <si>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</si>
  <si>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</si>
  <si>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</si>
  <si>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</si>
  <si>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</si>
  <si>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</si>
  <si>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</si>
  <si>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</si>
  <si>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</si>
  <si>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</si>
  <si>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</si>
  <si>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</si>
  <si>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</si>
  <si>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</si>
  <si>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</si>
  <si>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</si>
  <si>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</si>
  <si>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</si>
  <si>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</si>
  <si>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</si>
  <si>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</si>
  <si>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</si>
  <si>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</si>
  <si>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</si>
  <si>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</si>
  <si>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</si>
  <si>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</si>
  <si>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</si>
  <si>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</si>
  <si>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</si>
  <si>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</si>
  <si>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</si>
  <si>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</si>
  <si>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</si>
  <si>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</si>
  <si>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</si>
  <si>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</si>
  <si>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</si>
  <si>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</si>
  <si>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</si>
  <si>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</si>
  <si>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</si>
  <si>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</si>
  <si>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</si>
  <si>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</si>
  <si>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</si>
  <si>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</si>
  <si>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</si>
  <si>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</si>
  <si>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</si>
  <si>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</si>
  <si>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</si>
  <si>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</si>
  <si>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</si>
  <si>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</si>
  <si>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</si>
  <si>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</si>
  <si>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</si>
  <si>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</si>
  <si>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</si>
  <si>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</si>
  <si>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</si>
  <si>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</si>
  <si>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</si>
  <si>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</si>
  <si>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</si>
  <si>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</si>
  <si>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</si>
  <si>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</si>
  <si>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</si>
  <si>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</si>
  <si>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</si>
  <si>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</si>
  <si>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</si>
  <si>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</si>
  <si>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</si>
  <si>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</si>
  <si>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</si>
  <si>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</si>
  <si>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</si>
  <si>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</si>
  <si>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</si>
  <si>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</si>
  <si>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</si>
  <si>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</si>
  <si>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</si>
  <si>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</si>
  <si>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</si>
  <si>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</si>
  <si>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</si>
  <si>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</si>
  <si>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</si>
  <si>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</si>
  <si>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</si>
  <si>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</si>
  <si>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</si>
  <si>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</si>
  <si>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</si>
  <si>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</si>
  <si>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</si>
  <si>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</si>
  <si>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</si>
  <si>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</si>
  <si>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</si>
  <si>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</si>
  <si>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</si>
  <si>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</si>
  <si>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</si>
  <si>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</si>
  <si>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</si>
  <si>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</si>
  <si>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</si>
  <si>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</si>
  <si>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</si>
  <si>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</si>
  <si>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</si>
  <si>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</si>
  <si>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</si>
  <si>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</si>
  <si>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</si>
  <si>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</si>
  <si>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</si>
  <si>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</si>
  <si>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</si>
  <si>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</si>
  <si>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</si>
  <si>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</si>
  <si>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</si>
  <si>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</si>
  <si>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</si>
  <si>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</si>
  <si>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</si>
  <si>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</si>
  <si>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</si>
  <si>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</si>
  <si>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</si>
  <si>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</si>
  <si>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</si>
  <si>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</si>
  <si>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</si>
  <si>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</si>
  <si>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</si>
  <si>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</si>
  <si>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</si>
  <si>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</si>
  <si>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</si>
  <si>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</si>
  <si>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</si>
  <si>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</si>
  <si>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</si>
  <si>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</si>
  <si>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</si>
  <si>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</si>
  <si>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</si>
  <si>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</si>
  <si>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</si>
  <si>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</si>
  <si>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</si>
  <si>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</si>
  <si>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</si>
  <si>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</si>
  <si>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</si>
  <si>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</si>
  <si>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</si>
  <si>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</si>
  <si>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</si>
  <si>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</si>
  <si>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</si>
  <si>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</si>
  <si>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</si>
  <si>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</si>
  <si>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</si>
  <si>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</si>
  <si>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</si>
  <si>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</si>
  <si>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</si>
  <si>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</si>
  <si>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</si>
  <si>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</si>
  <si>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</si>
  <si>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</si>
  <si>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</si>
  <si>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</si>
  <si>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</si>
  <si>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</si>
  <si>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</si>
  <si>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</si>
  <si>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</si>
  <si>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</si>
  <si>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</si>
  <si>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</si>
  <si>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</si>
  <si>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</si>
  <si>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</si>
  <si>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</si>
  <si>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</si>
  <si>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</si>
  <si>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</si>
  <si>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</si>
  <si>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</si>
  <si>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</si>
  <si>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</si>
  <si>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</si>
  <si>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</si>
  <si>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</si>
  <si>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</si>
  <si>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</si>
  <si>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</si>
  <si>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</si>
  <si>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</si>
  <si>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</si>
  <si>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</si>
  <si>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</si>
  <si>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</si>
  <si>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</si>
  <si>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</si>
  <si>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</si>
  <si>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</si>
  <si>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</si>
  <si>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</si>
  <si>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</si>
  <si>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</si>
  <si>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</si>
  <si>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</si>
  <si>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</si>
  <si>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</si>
  <si>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</si>
  <si>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</si>
  <si>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</si>
  <si>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</si>
  <si>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</si>
  <si>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</si>
  <si>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</si>
  <si>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</si>
  <si>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</si>
  <si>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</si>
  <si>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</si>
  <si>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</si>
  <si>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</si>
  <si>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</si>
  <si>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</si>
  <si>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</si>
  <si>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</si>
  <si>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</si>
  <si>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</si>
  <si>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</si>
  <si>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</si>
  <si>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</si>
  <si>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</si>
  <si>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</si>
  <si>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</si>
  <si>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</si>
  <si>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</si>
  <si>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</si>
  <si>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</si>
  <si>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</si>
  <si>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</si>
  <si>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</si>
  <si>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</si>
  <si>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</si>
  <si>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</si>
  <si>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</si>
  <si>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</si>
  <si>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</si>
  <si>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</si>
  <si>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</si>
  <si>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</si>
  <si>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</si>
  <si>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</si>
  <si>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</si>
  <si>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</si>
  <si>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</si>
  <si>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</si>
  <si>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</si>
  <si>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</si>
  <si>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</si>
  <si>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</si>
  <si>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</si>
  <si>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</si>
  <si>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</si>
  <si>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</si>
  <si>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</si>
  <si>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</si>
  <si>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</si>
  <si>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</si>
  <si>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</si>
  <si>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</si>
  <si>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</si>
  <si>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</si>
  <si>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</si>
  <si>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</si>
  <si>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</si>
  <si>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</si>
  <si>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</si>
  <si>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</si>
  <si>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</si>
  <si>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</si>
  <si>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</si>
  <si>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</si>
  <si>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</si>
  <si>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</si>
  <si>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</si>
  <si>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</si>
  <si>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</si>
  <si>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</si>
  <si>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</si>
  <si>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</si>
  <si>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</si>
  <si>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</si>
  <si>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</si>
  <si>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</si>
  <si>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</si>
  <si>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</si>
  <si>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</si>
  <si>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</si>
  <si>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</si>
  <si>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</si>
  <si>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</si>
  <si>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</si>
  <si>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</si>
  <si>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</si>
  <si>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</si>
  <si>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</si>
  <si>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</si>
  <si>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</si>
  <si>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</si>
  <si>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</si>
  <si>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</si>
  <si>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</si>
  <si>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</si>
  <si>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</si>
  <si>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</si>
  <si>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</si>
  <si>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</si>
  <si>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</si>
  <si>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</si>
  <si>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</si>
  <si>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</si>
  <si>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</si>
  <si>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</si>
  <si>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</si>
  <si>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</si>
  <si>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</si>
  <si>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</si>
  <si>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</si>
  <si>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</si>
  <si>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</si>
  <si>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</si>
  <si>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</si>
  <si>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</si>
  <si>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</si>
  <si>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</si>
  <si>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</si>
  <si>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</si>
  <si>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</si>
  <si>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</si>
  <si>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</si>
  <si>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</si>
  <si>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</si>
  <si>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</si>
  <si>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</si>
  <si>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</si>
  <si>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</si>
  <si>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</si>
  <si>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</si>
  <si>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</si>
  <si>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</si>
  <si>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</si>
  <si>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</si>
  <si>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</si>
  <si>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</si>
  <si>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</si>
  <si>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</si>
  <si>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</si>
  <si>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</si>
  <si>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</si>
  <si>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</si>
  <si>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</si>
  <si>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</si>
  <si>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</si>
  <si>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</si>
  <si>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</si>
  <si>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</si>
  <si>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</si>
  <si>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</si>
  <si>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</si>
  <si>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</si>
  <si>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</si>
  <si>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</si>
  <si>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</si>
  <si>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</si>
  <si>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</si>
  <si>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</si>
  <si>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</si>
  <si>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</si>
  <si>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</si>
  <si>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</si>
  <si>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</si>
  <si>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</si>
  <si>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</si>
  <si>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</si>
  <si>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</si>
  <si>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</si>
  <si>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</si>
  <si>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</si>
  <si>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</si>
  <si>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</si>
  <si>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</si>
  <si>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</si>
  <si>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</si>
  <si>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</si>
  <si>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</si>
  <si>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</si>
  <si>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</si>
  <si>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</si>
  <si>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</si>
  <si>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</si>
  <si>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</si>
  <si>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</si>
  <si>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</si>
  <si>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</si>
  <si>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</si>
  <si>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</si>
  <si>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</si>
  <si>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</si>
  <si>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</si>
  <si>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</si>
  <si>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</si>
  <si>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</si>
  <si>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</si>
  <si>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</si>
  <si>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</si>
  <si>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</si>
  <si>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</si>
  <si>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</si>
  <si>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</si>
  <si>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</si>
  <si>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</si>
  <si>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</si>
  <si>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</si>
  <si>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</si>
  <si>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</si>
  <si>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</si>
  <si>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</si>
  <si>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</si>
  <si>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</si>
  <si>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</si>
  <si>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</si>
  <si>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</si>
  <si>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</si>
  <si>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</si>
  <si>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</si>
  <si>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</si>
  <si>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</si>
  <si>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</si>
  <si>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</si>
  <si>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</si>
  <si>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</si>
  <si>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</si>
  <si>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</si>
  <si>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</si>
  <si>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</si>
  <si>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</si>
  <si>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</si>
  <si>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</si>
  <si>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</si>
  <si>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</si>
  <si>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</si>
  <si>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</si>
  <si>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</si>
  <si>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</si>
  <si>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</si>
  <si>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</si>
  <si>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</si>
  <si>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</si>
  <si>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</si>
  <si>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</si>
  <si>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</si>
  <si>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</si>
  <si>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</si>
  <si>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</si>
  <si>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</si>
  <si>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</si>
  <si>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</si>
  <si>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</si>
  <si>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</si>
  <si>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</si>
  <si>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</si>
  <si>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</si>
  <si>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</si>
  <si>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</si>
  <si>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</si>
  <si>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</si>
  <si>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</si>
  <si>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</si>
  <si>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</si>
  <si>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</si>
  <si>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</si>
  <si>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</si>
  <si>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</si>
  <si>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</si>
  <si>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</si>
  <si>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</si>
  <si>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</si>
  <si>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</si>
  <si>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</si>
  <si>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</si>
  <si>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</si>
  <si>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</si>
  <si>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</si>
  <si>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</si>
  <si>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</si>
  <si>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</si>
  <si>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</si>
  <si>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</si>
  <si>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</si>
  <si>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</si>
  <si>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</si>
  <si>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</si>
  <si>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</si>
  <si>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</si>
  <si>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</si>
  <si>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</si>
  <si>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</si>
  <si>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</si>
  <si>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</si>
  <si>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</si>
  <si>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</si>
  <si>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</si>
  <si>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</si>
  <si>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</si>
  <si>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</si>
  <si>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</si>
  <si>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</si>
  <si>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</si>
  <si>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</si>
  <si>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</si>
  <si>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</si>
  <si>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</si>
  <si>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</si>
  <si>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</si>
  <si>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</si>
  <si>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</si>
  <si>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</si>
  <si>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</si>
  <si>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</si>
  <si>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</si>
  <si>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</si>
  <si>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</si>
  <si>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</si>
  <si>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</si>
  <si>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</si>
  <si>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</si>
  <si>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</si>
  <si>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</si>
  <si>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</si>
  <si>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</si>
  <si>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</si>
  <si>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</si>
  <si>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</si>
  <si>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</si>
  <si>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</si>
  <si>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</si>
  <si>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</si>
  <si>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</si>
  <si>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</si>
  <si>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</si>
  <si>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</si>
  <si>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</si>
  <si>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</si>
  <si>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</si>
  <si>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</si>
  <si>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</si>
  <si>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</si>
  <si>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</si>
  <si>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</si>
  <si>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</si>
  <si>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</si>
  <si>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</si>
  <si>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</si>
  <si>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</si>
  <si>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</si>
  <si>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</si>
  <si>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</si>
  <si>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</si>
  <si>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</si>
  <si>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</si>
  <si>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</si>
  <si>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</si>
  <si>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</si>
  <si>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</si>
  <si>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</si>
  <si>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</si>
  <si>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</si>
  <si>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</si>
  <si>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</si>
  <si>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</si>
  <si>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</si>
  <si>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</si>
  <si>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</si>
  <si>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</si>
  <si>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</si>
  <si>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</si>
  <si>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</si>
  <si>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</si>
  <si>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</si>
  <si>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</si>
  <si>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</si>
  <si>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</si>
  <si>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</si>
  <si>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</si>
  <si>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</si>
  <si>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</si>
  <si>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</si>
  <si>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</si>
  <si>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</si>
  <si>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</si>
  <si>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</si>
  <si>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</si>
  <si>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</si>
  <si>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</si>
  <si>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</si>
  <si>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</si>
  <si>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</si>
  <si>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</si>
  <si>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</si>
  <si>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</si>
  <si>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</si>
  <si>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</si>
  <si>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</si>
  <si>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</si>
  <si>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</si>
  <si>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</si>
  <si>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</si>
  <si>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</si>
  <si>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</si>
  <si>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</si>
  <si>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</si>
  <si>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</si>
  <si>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</si>
  <si>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</si>
  <si>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</si>
  <si>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</si>
  <si>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</si>
  <si>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</si>
  <si>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</si>
  <si>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</si>
  <si>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</si>
  <si>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</si>
  <si>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</si>
  <si>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</si>
  <si>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</si>
  <si>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</si>
  <si>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</si>
  <si>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</si>
  <si>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</si>
  <si>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</si>
  <si>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</si>
  <si>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</si>
  <si>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</si>
  <si>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</si>
  <si>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</si>
  <si>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</si>
  <si>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</si>
  <si>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</si>
  <si>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</si>
  <si>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</si>
  <si>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</si>
  <si>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</si>
  <si>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</si>
  <si>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</si>
  <si>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</si>
  <si>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</si>
  <si>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</si>
  <si>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</si>
  <si>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</si>
  <si>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</si>
  <si>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</si>
  <si>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</si>
  <si>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</si>
  <si>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</si>
  <si>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</si>
  <si>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</si>
  <si>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</si>
  <si>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</si>
  <si>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</si>
  <si>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</si>
  <si>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</si>
  <si>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</si>
  <si>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</si>
  <si>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</si>
  <si>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</si>
  <si>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</si>
  <si>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</si>
  <si>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</si>
  <si>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</si>
  <si>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</si>
  <si>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</si>
  <si>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</si>
  <si>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</si>
  <si>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</si>
  <si>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</si>
  <si>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</si>
  <si>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</si>
  <si>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</si>
  <si>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</si>
  <si>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</si>
  <si>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</si>
  <si>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</si>
  <si>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</si>
  <si>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</si>
  <si>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</si>
  <si>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</si>
  <si>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</si>
  <si>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</si>
  <si>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</si>
  <si>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</si>
  <si>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</si>
  <si>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</si>
  <si>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</si>
  <si>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</si>
  <si>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</si>
  <si>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</si>
  <si>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</si>
  <si>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</si>
  <si>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</si>
  <si>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</si>
  <si>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</si>
  <si>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</si>
  <si>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</si>
  <si>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</si>
  <si>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</si>
  <si>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</si>
  <si>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</si>
  <si>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</si>
  <si>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</si>
  <si>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</si>
  <si>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</si>
  <si>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</si>
  <si>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</si>
  <si>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</si>
  <si>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</si>
  <si>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</si>
  <si>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</si>
  <si>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</si>
  <si>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</si>
  <si>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</si>
  <si>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</si>
  <si>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</si>
  <si>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</si>
  <si>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</si>
  <si>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</si>
  <si>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</si>
  <si>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</si>
  <si>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</si>
  <si>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</si>
  <si>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</si>
  <si>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</si>
  <si>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</si>
  <si>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</si>
  <si>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</si>
  <si>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</si>
  <si>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</si>
  <si>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</si>
  <si>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</si>
  <si>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</si>
  <si>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</si>
  <si>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</si>
  <si>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</si>
  <si>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</si>
  <si>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</si>
  <si>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</si>
  <si>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</si>
  <si>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</si>
  <si>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</si>
  <si>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</si>
  <si>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</si>
  <si>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</si>
  <si>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</si>
  <si>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</si>
  <si>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</si>
  <si>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</si>
  <si>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</si>
  <si>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</si>
  <si>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</si>
  <si>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</si>
  <si>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</si>
  <si>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</si>
  <si>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</si>
  <si>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</si>
  <si>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</si>
  <si>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</si>
  <si>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</si>
  <si>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</si>
  <si>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</si>
  <si>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</si>
  <si>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</si>
  <si>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</si>
  <si>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</si>
  <si>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</si>
  <si>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</si>
  <si>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</si>
  <si>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</si>
  <si>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</si>
  <si>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</si>
  <si>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</si>
  <si>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</si>
  <si>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</si>
  <si>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</si>
  <si>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</si>
  <si>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</si>
  <si>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</si>
  <si>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</si>
  <si>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</si>
  <si>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</si>
  <si>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</si>
  <si>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</si>
  <si>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</si>
  <si>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</si>
  <si>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</si>
  <si>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</si>
  <si>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</si>
  <si>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</si>
  <si>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</si>
  <si>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</si>
  <si>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</si>
  <si>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</si>
  <si>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</si>
  <si>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</si>
  <si>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</si>
  <si>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</si>
  <si>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</si>
  <si>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</si>
  <si>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</si>
  <si>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</si>
  <si>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</si>
  <si>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</si>
  <si>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</si>
  <si>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</si>
  <si>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</si>
  <si>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</si>
  <si>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</si>
  <si>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</si>
  <si>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</si>
  <si>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</si>
  <si>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</si>
  <si>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</si>
  <si>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</si>
  <si>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</si>
  <si>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</si>
  <si>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</si>
  <si>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</si>
  <si>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</si>
  <si>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</si>
  <si>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</si>
  <si>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</si>
  <si>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</si>
  <si>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</si>
  <si>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</si>
  <si>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</si>
  <si>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</si>
  <si>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</si>
  <si>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</si>
  <si>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</si>
  <si>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</si>
  <si>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</si>
  <si>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</si>
  <si>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</si>
  <si>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</si>
  <si>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</si>
  <si>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</si>
  <si>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</si>
  <si>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</si>
  <si>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</si>
  <si>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</si>
  <si>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</si>
  <si>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</si>
  <si>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</si>
  <si>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</si>
  <si>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</si>
  <si>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</si>
  <si>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</si>
  <si>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</si>
  <si>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</si>
  <si>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</si>
  <si>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</si>
  <si>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</si>
  <si>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</si>
  <si>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</si>
  <si>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</si>
  <si>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</si>
  <si>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</si>
  <si>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</si>
  <si>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</si>
  <si>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</si>
  <si>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</si>
  <si>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</si>
  <si>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</si>
  <si>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</si>
  <si>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</si>
  <si>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</si>
  <si>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</si>
  <si>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</si>
  <si>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</si>
  <si>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</si>
  <si>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</si>
  <si>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</si>
  <si>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</si>
  <si>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</si>
  <si>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</si>
  <si>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</si>
  <si>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</si>
  <si>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</si>
  <si>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</si>
  <si>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</si>
  <si>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</si>
  <si>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</si>
  <si>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</si>
  <si>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</si>
  <si>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</si>
  <si>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</si>
  <si>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</si>
  <si>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</si>
  <si>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</si>
  <si>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</si>
  <si>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</si>
  <si>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</si>
  <si>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</si>
  <si>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</si>
  <si>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</si>
  <si>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</si>
  <si>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</si>
  <si>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</si>
  <si>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</si>
  <si>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</si>
  <si>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</si>
  <si>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</si>
  <si>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</si>
  <si>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</si>
  <si>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</si>
  <si>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</si>
  <si>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</si>
  <si>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</si>
  <si>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</si>
  <si>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</si>
  <si>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</si>
  <si>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</si>
  <si>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</si>
  <si>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</si>
  <si>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</si>
  <si>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</si>
  <si>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</si>
  <si>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</si>
  <si>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</si>
  <si>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</si>
  <si>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</si>
  <si>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</si>
  <si>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</si>
  <si>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</si>
  <si>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</si>
  <si>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</si>
  <si>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</si>
  <si>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</si>
  <si>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</si>
  <si>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</si>
  <si>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</si>
  <si>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</si>
  <si>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</si>
  <si>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</si>
  <si>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</si>
  <si>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</si>
  <si>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</si>
  <si>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</si>
  <si>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</si>
  <si>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</si>
  <si>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</si>
  <si>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</si>
  <si>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</si>
  <si>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</si>
  <si>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</si>
  <si>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</si>
  <si>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</si>
  <si>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</si>
  <si>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</si>
  <si>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</si>
  <si>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</si>
  <si>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</si>
  <si>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</si>
  <si>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</si>
  <si>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</si>
  <si>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</si>
  <si>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</si>
  <si>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</si>
  <si>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</si>
  <si>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</si>
  <si>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</si>
  <si>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</si>
  <si>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</si>
  <si>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</si>
  <si>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</si>
  <si>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</si>
  <si>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</si>
  <si>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</si>
  <si>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</si>
  <si>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</si>
  <si>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</si>
  <si>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</si>
  <si>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</si>
  <si>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</si>
  <si>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</si>
  <si>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</si>
  <si>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</si>
  <si>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</si>
  <si>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</si>
  <si>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</si>
  <si>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</si>
  <si>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</si>
  <si>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</si>
  <si>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</si>
  <si>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</si>
  <si>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</si>
  <si>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</si>
  <si>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</si>
  <si>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</si>
  <si>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</si>
  <si>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</si>
  <si>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</si>
  <si>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</si>
  <si>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</si>
  <si>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</si>
  <si>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</si>
  <si>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</si>
  <si>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</si>
  <si>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</si>
  <si>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</si>
  <si>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</si>
  <si>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</si>
  <si>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</si>
  <si>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</si>
  <si>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</si>
  <si>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</si>
  <si>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</si>
  <si>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</si>
  <si>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</si>
  <si>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</si>
  <si>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</si>
  <si>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</si>
  <si>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</si>
  <si>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</si>
  <si>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</si>
  <si>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</si>
  <si>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</si>
  <si>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</si>
  <si>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</si>
  <si>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</si>
  <si>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</si>
  <si>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</si>
  <si>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</si>
  <si>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</si>
  <si>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</si>
  <si>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</si>
  <si>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</si>
  <si>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</si>
  <si>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</si>
  <si>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</si>
  <si>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</si>
  <si>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</si>
  <si>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</si>
  <si>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</si>
  <si>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</si>
  <si>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</si>
  <si>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</si>
  <si>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</si>
  <si>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</si>
  <si>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</si>
  <si>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</si>
  <si>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</si>
  <si>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</si>
  <si>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</si>
  <si>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</si>
  <si>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</si>
  <si>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</si>
  <si>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</si>
  <si>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</si>
  <si>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</si>
  <si>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</si>
  <si>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</si>
  <si>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</si>
  <si>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</si>
  <si>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</si>
  <si>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</si>
  <si>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</si>
  <si>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</si>
  <si>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</si>
  <si>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</si>
  <si>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</si>
  <si>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</si>
  <si>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</si>
  <si>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</si>
  <si>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</si>
  <si>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</si>
  <si>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</si>
  <si>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</si>
  <si>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</si>
  <si>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</si>
  <si>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</si>
  <si>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</si>
  <si>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</si>
  <si>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</si>
  <si>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</si>
  <si>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</si>
  <si>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</si>
  <si>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</si>
  <si>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</si>
  <si>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</si>
  <si>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</si>
  <si>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</si>
  <si>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</si>
  <si>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</si>
  <si>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</si>
  <si>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</si>
  <si>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</si>
  <si>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</si>
  <si>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</si>
  <si>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</si>
  <si>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</si>
  <si>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</si>
  <si>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</si>
  <si>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</si>
  <si>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</si>
  <si>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</si>
  <si>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</si>
  <si>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</si>
  <si>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</si>
  <si>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</si>
  <si>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</si>
  <si>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</si>
  <si>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</si>
  <si>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</si>
  <si>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</si>
  <si>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</si>
  <si>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</si>
  <si>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</si>
  <si>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</si>
  <si>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</si>
  <si>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</si>
  <si>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</si>
  <si>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</si>
  <si>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</si>
  <si>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</si>
  <si>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</si>
  <si>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</si>
  <si>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</si>
  <si>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</si>
  <si>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</si>
  <si>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</si>
  <si>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</si>
  <si>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</si>
  <si>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</si>
  <si>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</si>
  <si>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</si>
  <si>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</si>
  <si>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</si>
  <si>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</si>
  <si>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</si>
  <si>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</si>
  <si>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</si>
  <si>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</si>
  <si>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</si>
  <si>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</si>
  <si>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</si>
  <si>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</si>
  <si>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</si>
  <si>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</si>
  <si>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</si>
  <si>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</si>
  <si>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</si>
  <si>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</si>
  <si>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</si>
  <si>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</si>
  <si>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</si>
  <si>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</si>
  <si>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</si>
  <si>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</si>
  <si>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</si>
  <si>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</si>
  <si>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</si>
  <si>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</si>
  <si>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</si>
  <si>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</si>
  <si>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</si>
  <si>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</si>
  <si>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</si>
  <si>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</si>
  <si>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</si>
  <si>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</si>
  <si>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</si>
  <si>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</si>
  <si>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</si>
  <si>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</si>
  <si>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</si>
  <si>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</si>
  <si>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</si>
  <si>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</si>
  <si>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</si>
  <si>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</si>
  <si>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</si>
  <si>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</si>
  <si>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</si>
  <si>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</si>
  <si>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</si>
  <si>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</si>
  <si>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</si>
  <si>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</si>
  <si>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</si>
  <si>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</si>
  <si>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</si>
  <si>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</si>
  <si>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</si>
  <si>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</si>
  <si>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</si>
  <si>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</si>
  <si>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</si>
  <si>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</si>
  <si>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</si>
  <si>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</si>
  <si>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</si>
  <si>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</si>
  <si>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</si>
  <si>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</si>
  <si>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</si>
  <si>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</si>
  <si>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</si>
  <si>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</si>
  <si>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</si>
  <si>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</si>
  <si>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</si>
  <si>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</si>
  <si>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</si>
  <si>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</si>
  <si>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</si>
  <si>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</si>
  <si>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</si>
  <si>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</si>
  <si>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</si>
  <si>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</si>
  <si>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</si>
  <si>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</si>
  <si>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</si>
  <si>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</si>
  <si>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</si>
  <si>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</si>
  <si>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</si>
  <si>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</si>
  <si>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</si>
  <si>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</si>
  <si>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</si>
  <si>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</si>
  <si>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</si>
  <si>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</si>
  <si>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</si>
  <si>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</si>
  <si>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</si>
  <si>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</si>
  <si>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</si>
  <si>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</si>
  <si>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</si>
  <si>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</si>
  <si>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</si>
  <si>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</si>
  <si>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</si>
  <si>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</si>
  <si>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</si>
  <si>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</si>
  <si>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</si>
  <si>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</si>
  <si>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</si>
  <si>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</si>
  <si>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</si>
  <si>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</si>
  <si>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</si>
  <si>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</si>
  <si>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</si>
  <si>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</si>
  <si>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</si>
  <si>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</si>
  <si>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</si>
  <si>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</si>
  <si>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</si>
  <si>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</si>
  <si>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</si>
  <si>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</si>
  <si>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</si>
  <si>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</si>
  <si>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</si>
  <si>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</si>
  <si>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</si>
  <si>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</si>
  <si>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</si>
  <si>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</si>
  <si>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</si>
  <si>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</si>
  <si>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</si>
  <si>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</si>
  <si>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</si>
  <si>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</si>
  <si>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</si>
  <si>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</si>
  <si>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</si>
  <si>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</si>
  <si>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</si>
  <si>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</si>
  <si>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</si>
  <si>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</si>
  <si>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</si>
  <si>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</si>
  <si>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</si>
  <si>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</si>
  <si>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</si>
  <si>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</si>
  <si>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</si>
  <si>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</si>
  <si>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</si>
  <si>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</si>
  <si>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</si>
  <si>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</si>
  <si>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</si>
  <si>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</si>
  <si>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</si>
  <si>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</si>
  <si>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</si>
  <si>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</si>
  <si>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</si>
  <si>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</si>
  <si>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</si>
  <si>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</si>
  <si>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</si>
  <si>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</si>
  <si>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</si>
  <si>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</si>
  <si>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</si>
  <si>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</si>
  <si>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</si>
  <si>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</si>
  <si>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</si>
  <si>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</si>
  <si>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</si>
  <si>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</si>
  <si>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</si>
  <si>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</si>
  <si>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</si>
  <si>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</si>
  <si>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</si>
  <si>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</si>
  <si>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</si>
  <si>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</si>
  <si>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</si>
  <si>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</si>
  <si>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</si>
  <si>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</si>
  <si>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</si>
  <si>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</si>
  <si>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</si>
  <si>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</si>
  <si>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</si>
  <si>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</si>
  <si>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</si>
  <si>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</si>
  <si>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</si>
  <si>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</si>
  <si>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</si>
  <si>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</si>
  <si>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</si>
  <si>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</si>
  <si>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</si>
  <si>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</si>
  <si>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</si>
  <si>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</si>
  <si>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</si>
  <si>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</si>
  <si>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</si>
  <si>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</si>
  <si>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</si>
  <si>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</si>
  <si>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</si>
  <si>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</si>
  <si>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</si>
  <si>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</si>
  <si>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</si>
  <si>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</si>
  <si>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</si>
  <si>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</si>
  <si>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</si>
  <si>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</si>
  <si>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</si>
  <si>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</si>
  <si>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</si>
  <si>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</si>
  <si>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</si>
  <si>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</si>
  <si>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</si>
  <si>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</si>
  <si>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</si>
  <si>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</si>
  <si>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</si>
  <si>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</si>
  <si>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</si>
  <si>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</si>
  <si>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</si>
  <si>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</si>
  <si>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</si>
  <si>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</si>
  <si>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</si>
  <si>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</si>
  <si>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</si>
  <si>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</si>
  <si>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</si>
  <si>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</si>
  <si>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</si>
  <si>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</si>
  <si>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</si>
  <si>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</si>
  <si>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</si>
  <si>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</si>
  <si>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</si>
  <si>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</si>
  <si>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</si>
  <si>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</si>
  <si>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</si>
  <si>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</si>
  <si>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</si>
  <si>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</si>
  <si>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</si>
  <si>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</si>
  <si>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</si>
  <si>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</si>
  <si>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</si>
  <si>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</si>
  <si>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</si>
  <si>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</si>
  <si>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</si>
  <si>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</si>
  <si>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</si>
  <si>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</si>
  <si>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</si>
  <si>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</si>
  <si>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</si>
  <si>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</si>
  <si>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</si>
  <si>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</si>
  <si>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</si>
  <si>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</si>
  <si>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</si>
  <si>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</si>
  <si>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</si>
  <si>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</si>
  <si>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</si>
  <si>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</si>
  <si>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</si>
  <si>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</si>
  <si>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</si>
  <si>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</si>
  <si>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</si>
  <si>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</si>
  <si>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</si>
  <si>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</si>
  <si>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</si>
  <si>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</si>
  <si>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</si>
  <si>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</si>
  <si>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</si>
  <si>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</si>
  <si>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</si>
  <si>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</si>
  <si>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</si>
  <si>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</si>
  <si>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</si>
  <si>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</si>
  <si>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</si>
  <si>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</si>
  <si>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</si>
  <si>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</si>
  <si>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</si>
  <si>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</si>
  <si>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</si>
  <si>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</si>
  <si>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</si>
  <si>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</si>
  <si>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</si>
  <si>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</si>
  <si>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</si>
  <si>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</si>
  <si>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</si>
  <si>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</si>
  <si>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</si>
  <si>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</si>
  <si>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</si>
  <si>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</si>
  <si>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</si>
  <si>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</si>
  <si>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</si>
  <si>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</si>
  <si>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</si>
  <si>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</si>
  <si>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</si>
  <si>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</si>
  <si>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</si>
  <si>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</si>
  <si>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</si>
  <si>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</si>
  <si>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</si>
  <si>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</si>
  <si>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</si>
  <si>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</si>
  <si>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</si>
  <si>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</si>
  <si>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</si>
  <si>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</si>
  <si>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</si>
  <si>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</si>
  <si>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</si>
  <si>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</si>
  <si>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</si>
  <si>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</si>
  <si>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</si>
  <si>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</si>
  <si>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</si>
  <si>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</si>
  <si>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</si>
  <si>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</si>
  <si>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</si>
  <si>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</si>
  <si>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</si>
  <si>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</si>
  <si>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</si>
  <si>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</si>
  <si>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</si>
  <si>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</si>
  <si>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</si>
  <si>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</si>
  <si>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</si>
  <si>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</si>
  <si>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</si>
  <si>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</si>
  <si>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</si>
  <si>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</si>
  <si>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</si>
  <si>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</si>
  <si>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</si>
  <si>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</si>
  <si>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</si>
  <si>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</si>
  <si>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</si>
  <si>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</si>
  <si>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</si>
  <si>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</si>
  <si>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</si>
  <si>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</si>
  <si>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</si>
  <si>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</si>
  <si>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</si>
  <si>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</si>
  <si>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</si>
  <si>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</si>
  <si>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</si>
  <si>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</si>
  <si>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</si>
  <si>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</si>
  <si>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</si>
  <si>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</si>
  <si>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</si>
  <si>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</si>
  <si>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</si>
  <si>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</si>
  <si>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</si>
  <si>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</si>
  <si>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</si>
  <si>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</si>
  <si>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</si>
  <si>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</si>
  <si>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</si>
  <si>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</si>
  <si>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</si>
  <si>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</si>
  <si>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</si>
  <si>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</si>
  <si>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</si>
  <si>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</si>
  <si>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</si>
  <si>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</si>
  <si>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</si>
  <si>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</si>
  <si>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</si>
  <si>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</si>
  <si>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</si>
  <si>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</si>
  <si>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</si>
  <si>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</si>
  <si>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</si>
  <si>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</si>
  <si>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</si>
  <si>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</si>
  <si>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</si>
  <si>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</si>
  <si>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</si>
  <si>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</si>
  <si>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</si>
  <si>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</si>
  <si>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</si>
  <si>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</si>
  <si>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</si>
  <si>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</si>
  <si>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</si>
  <si>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</si>
  <si>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</si>
  <si>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</si>
  <si>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</si>
  <si>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</si>
  <si>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</si>
  <si>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</si>
  <si>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</si>
  <si>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</si>
  <si>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</si>
  <si>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</si>
  <si>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</si>
  <si>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</si>
  <si>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</si>
  <si>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</si>
  <si>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</si>
  <si>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</si>
  <si>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</si>
  <si>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</si>
  <si>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</si>
  <si>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</si>
  <si>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</si>
  <si>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</si>
  <si>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</si>
  <si>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</si>
  <si>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</si>
  <si>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</si>
  <si>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</si>
  <si>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</si>
  <si>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</si>
  <si>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</si>
  <si>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</si>
  <si>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</si>
  <si>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</si>
  <si>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</si>
  <si>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</si>
  <si>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</si>
  <si>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</si>
  <si>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</si>
  <si>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</si>
  <si>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</si>
  <si>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</si>
  <si>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</si>
  <si>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</si>
  <si>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</si>
  <si>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</si>
  <si>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</si>
  <si>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</si>
  <si>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</si>
  <si>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</si>
  <si>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</si>
  <si>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</si>
  <si>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</si>
  <si>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</si>
  <si>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</si>
  <si>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</si>
  <si>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</si>
  <si>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</si>
  <si>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</si>
  <si>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</si>
  <si>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</si>
  <si>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</si>
  <si>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</si>
  <si>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</si>
  <si>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</si>
  <si>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</si>
  <si>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</si>
  <si>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</si>
  <si>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</si>
  <si>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</si>
  <si>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</si>
  <si>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</si>
  <si>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</si>
  <si>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</si>
  <si>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</si>
  <si>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</si>
  <si>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</si>
  <si>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</si>
  <si>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</si>
  <si>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</si>
  <si>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</si>
  <si>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</si>
  <si>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</si>
  <si>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</si>
  <si>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</si>
  <si>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</si>
  <si>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</si>
  <si>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</si>
  <si>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</si>
  <si>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</si>
  <si>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</si>
  <si>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</si>
  <si>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</si>
  <si>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</si>
  <si>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</si>
  <si>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</si>
  <si>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</si>
  <si>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</si>
  <si>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</si>
  <si>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</si>
  <si>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</si>
  <si>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</si>
  <si>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</si>
  <si>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</si>
  <si>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</si>
  <si>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</si>
  <si>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</si>
  <si>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</si>
  <si>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</si>
  <si>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</si>
  <si>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</si>
  <si>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</si>
  <si>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</si>
  <si>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</si>
  <si>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</si>
  <si>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</si>
  <si>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</si>
  <si>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</si>
  <si>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</si>
  <si>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</si>
  <si>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</si>
  <si>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</si>
  <si>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</si>
  <si>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</si>
  <si>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</si>
  <si>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</si>
  <si>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</si>
  <si>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</si>
  <si>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</si>
  <si>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</si>
  <si>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</si>
  <si>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</si>
  <si>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</si>
  <si>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</si>
  <si>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</si>
  <si>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</si>
  <si>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</si>
  <si>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</si>
  <si>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</si>
  <si>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</si>
  <si>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</si>
  <si>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</si>
  <si>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</si>
  <si>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</si>
  <si>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</si>
  <si>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</si>
  <si>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</si>
  <si>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</si>
  <si>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</si>
  <si>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</si>
  <si>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</si>
  <si>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</si>
  <si>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</si>
  <si>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</si>
  <si>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</si>
  <si>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</si>
  <si>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</si>
  <si>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</si>
  <si>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</si>
  <si>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</si>
  <si>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</si>
  <si>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</si>
  <si>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</si>
  <si>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</si>
  <si>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</si>
  <si>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</si>
  <si>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</si>
  <si>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</si>
  <si>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</si>
  <si>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</si>
  <si>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</si>
  <si>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</si>
  <si>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</si>
  <si>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</si>
  <si>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</si>
  <si>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</si>
  <si>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</si>
  <si>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</si>
  <si>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</si>
  <si>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</si>
  <si>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</si>
  <si>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</si>
  <si>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</si>
  <si>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</si>
  <si>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</si>
  <si>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</si>
  <si>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</si>
  <si>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</si>
  <si>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</si>
  <si>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</si>
  <si>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</si>
  <si>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</si>
  <si>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</si>
  <si>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</si>
  <si>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</si>
  <si>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</si>
  <si>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</si>
  <si>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</si>
  <si>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</si>
  <si>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</si>
  <si>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</si>
  <si>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</si>
  <si>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</si>
  <si>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</si>
  <si>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</si>
  <si>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</si>
  <si>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</si>
  <si>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</si>
  <si>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</si>
  <si>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</si>
  <si>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</si>
  <si>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</si>
  <si>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</si>
  <si>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</si>
  <si>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</si>
  <si>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</si>
  <si>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</si>
  <si>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</si>
  <si>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</si>
  <si>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</si>
  <si>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</si>
  <si>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</si>
  <si>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</si>
  <si>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</si>
  <si>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</si>
  <si>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</si>
  <si>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</si>
  <si>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</si>
  <si>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</si>
  <si>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</si>
  <si>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</si>
  <si>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</si>
  <si>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</si>
  <si>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</si>
  <si>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</si>
  <si>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</si>
  <si>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</si>
  <si>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</si>
  <si>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</si>
  <si>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</si>
  <si>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</si>
  <si>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</si>
  <si>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</si>
  <si>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</si>
  <si>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</si>
  <si>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</si>
  <si>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</si>
  <si>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</si>
  <si>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</si>
  <si>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</si>
  <si>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</si>
  <si>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</si>
  <si>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</si>
  <si>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</si>
  <si>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</si>
  <si>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</si>
  <si>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</si>
  <si>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</si>
  <si>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</si>
  <si>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</si>
  <si>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</si>
  <si>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</si>
  <si>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</si>
  <si>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</si>
  <si>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</si>
  <si>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</si>
  <si>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</si>
  <si>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</si>
  <si>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</si>
  <si>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</si>
  <si>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</si>
  <si>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</si>
  <si>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</si>
  <si>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</si>
  <si>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</si>
  <si>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</si>
  <si>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</si>
  <si>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</si>
  <si>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</si>
  <si>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</si>
  <si>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</si>
  <si>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</si>
  <si>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</si>
  <si>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</si>
  <si>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</si>
  <si>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</si>
  <si>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</si>
  <si>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</si>
  <si>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</si>
  <si>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</si>
  <si>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</si>
  <si>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</si>
  <si>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</si>
  <si>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</si>
  <si>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</si>
  <si>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</si>
  <si>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</si>
  <si>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</si>
  <si>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</si>
  <si>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</si>
  <si>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</si>
  <si>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</si>
  <si>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</si>
  <si>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</si>
  <si>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</si>
  <si>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</si>
  <si>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</si>
  <si>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</si>
  <si>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</si>
  <si>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</si>
  <si>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</si>
  <si>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</si>
  <si>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</si>
  <si>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</si>
  <si>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</si>
  <si>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</si>
  <si>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</si>
  <si>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</si>
  <si>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</si>
  <si>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</si>
  <si>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</si>
  <si>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</si>
  <si>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</si>
  <si>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</si>
  <si>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</si>
  <si>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</si>
  <si>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</si>
  <si>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</si>
  <si>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</si>
  <si>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</si>
  <si>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</si>
  <si>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</si>
  <si>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</si>
  <si>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</si>
  <si>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</si>
  <si>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</si>
  <si>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</si>
  <si>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</si>
  <si>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</si>
  <si>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</si>
  <si>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</si>
  <si>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</si>
  <si>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</si>
  <si>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</si>
  <si>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</si>
  <si>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</si>
  <si>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</si>
  <si>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</si>
  <si>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</si>
  <si>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</si>
  <si>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</si>
  <si>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</si>
  <si>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</si>
  <si>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</si>
  <si>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</si>
  <si>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</si>
  <si>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</si>
  <si>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</si>
  <si>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</si>
  <si>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</si>
  <si>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</si>
  <si>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</si>
  <si>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</si>
  <si>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</si>
  <si>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</si>
  <si>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</si>
  <si>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</si>
  <si>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</si>
  <si>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</si>
  <si>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</si>
  <si>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</si>
  <si>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</si>
  <si>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</si>
  <si>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</si>
  <si>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</si>
  <si>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</si>
  <si>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</si>
  <si>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</si>
  <si>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</si>
  <si>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</si>
  <si>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</si>
  <si>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</si>
  <si>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</si>
  <si>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</si>
  <si>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</si>
  <si>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</si>
  <si>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</si>
  <si>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</si>
  <si>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</si>
  <si>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</si>
  <si>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</si>
  <si>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</si>
  <si>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</si>
  <si>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</si>
  <si>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</si>
  <si>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</si>
  <si>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</si>
  <si>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</si>
  <si>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</si>
  <si>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</si>
  <si>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</si>
  <si>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</si>
  <si>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</si>
  <si>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</si>
  <si>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</si>
  <si>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</si>
  <si>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</si>
  <si>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</si>
  <si>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</si>
  <si>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</si>
  <si>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</si>
  <si>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</si>
  <si>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</si>
  <si>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</si>
  <si>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</si>
  <si>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</si>
  <si>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</si>
  <si>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</si>
  <si>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</si>
  <si>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</si>
  <si>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</si>
  <si>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</si>
  <si>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</si>
  <si>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</si>
  <si>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</si>
  <si>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</si>
  <si>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</si>
  <si>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</si>
  <si>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</si>
  <si>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</si>
  <si>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</si>
  <si>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</si>
  <si>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</si>
  <si>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</si>
  <si>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</si>
  <si>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</si>
  <si>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</si>
  <si>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</si>
  <si>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</si>
  <si>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</si>
  <si>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</si>
  <si>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</si>
  <si>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</si>
  <si>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</si>
  <si>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</si>
  <si>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</si>
  <si>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</si>
  <si>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</si>
  <si>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</si>
  <si>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</si>
  <si>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</si>
  <si>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</si>
  <si>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</si>
  <si>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</si>
  <si>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</si>
  <si>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</si>
  <si>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</si>
  <si>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</si>
  <si>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</si>
  <si>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</si>
  <si>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</si>
  <si>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</si>
  <si>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</si>
  <si>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</si>
  <si>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</si>
  <si>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</si>
  <si>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</si>
  <si>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</si>
  <si>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</si>
  <si>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</si>
  <si>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</si>
  <si>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</si>
  <si>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</si>
  <si>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</si>
  <si>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</si>
  <si>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</si>
  <si>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</si>
  <si>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</si>
  <si>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</si>
  <si>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</si>
  <si>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</si>
  <si>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</si>
  <si>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</si>
  <si>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</si>
  <si>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</si>
  <si>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</si>
  <si>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</si>
  <si>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</si>
  <si>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</si>
  <si>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</si>
  <si>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</si>
  <si>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</si>
  <si>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</si>
  <si>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</si>
  <si>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</si>
  <si>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</si>
  <si>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</si>
  <si>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</si>
  <si>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</si>
  <si>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</si>
  <si>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</si>
  <si>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</si>
  <si>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</si>
  <si>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</si>
  <si>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</si>
  <si>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</si>
  <si>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</si>
  <si>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</si>
  <si>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</si>
  <si>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</si>
  <si>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</si>
  <si>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</si>
  <si>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</si>
  <si>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</si>
  <si>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</si>
  <si>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</si>
  <si>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</si>
  <si>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</si>
  <si>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</si>
  <si>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</si>
  <si>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</si>
  <si>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</si>
  <si>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</si>
  <si>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</si>
  <si>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</si>
  <si>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</si>
  <si>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</si>
  <si>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</si>
  <si>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</si>
  <si>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</si>
  <si>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</si>
  <si>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</si>
  <si>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</si>
  <si>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</si>
  <si>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</si>
  <si>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</si>
  <si>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</si>
  <si>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</si>
  <si>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</si>
  <si>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</si>
  <si>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</si>
  <si>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</si>
  <si>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</si>
  <si>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</si>
  <si>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</si>
  <si>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</si>
  <si>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</si>
  <si>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</si>
  <si>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</si>
  <si>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</si>
  <si>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</si>
  <si>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</si>
  <si>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</si>
  <si>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</si>
  <si>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</si>
  <si>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</si>
  <si>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</si>
  <si>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</si>
  <si>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</si>
  <si>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</si>
  <si>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</si>
  <si>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</si>
  <si>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</si>
  <si>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</si>
  <si>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</si>
  <si>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</si>
  <si>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</si>
  <si>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</si>
  <si>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</si>
  <si>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</si>
  <si>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</si>
  <si>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</si>
  <si>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</si>
  <si>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</si>
  <si>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</si>
  <si>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</si>
  <si>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</si>
  <si>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</si>
  <si>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</si>
  <si>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</si>
  <si>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</si>
  <si>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</si>
  <si>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</si>
  <si>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</si>
  <si>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</si>
  <si>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</si>
  <si>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</si>
  <si>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</si>
  <si>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</si>
  <si>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</si>
  <si>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</si>
  <si>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</si>
  <si>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</si>
  <si>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</si>
  <si>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</si>
  <si>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</si>
  <si>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</si>
  <si>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</si>
  <si>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</si>
  <si>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</si>
  <si>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</si>
  <si>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</si>
  <si>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</si>
  <si>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</si>
  <si>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</si>
  <si>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</si>
  <si>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</si>
  <si>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</si>
  <si>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</si>
  <si>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</si>
  <si>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</si>
  <si>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</si>
  <si>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</si>
  <si>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</si>
  <si>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</si>
  <si>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</si>
  <si>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</si>
  <si>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</si>
  <si>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</si>
  <si>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</si>
  <si>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</si>
  <si>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</si>
  <si>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</si>
  <si>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</si>
  <si>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</si>
  <si>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</si>
  <si>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</si>
  <si>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</si>
  <si>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</si>
  <si>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</si>
  <si>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</si>
  <si>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</si>
  <si>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</si>
  <si>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</si>
  <si>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</si>
  <si>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</si>
  <si>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</si>
  <si>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</si>
  <si>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</si>
  <si>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</si>
  <si>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</si>
  <si>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</si>
  <si>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</si>
  <si>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</si>
  <si>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</si>
  <si>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</si>
  <si>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</si>
  <si>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</si>
  <si>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</si>
  <si>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</si>
  <si>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</si>
  <si>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</si>
  <si>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</si>
  <si>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</si>
  <si>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</si>
  <si>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</si>
  <si>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</si>
  <si>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</si>
  <si>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</si>
  <si>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</si>
  <si>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</si>
  <si>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</si>
  <si>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</si>
  <si>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</si>
  <si>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</si>
  <si>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</si>
  <si>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</si>
  <si>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</si>
  <si>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</si>
  <si>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</si>
  <si>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</si>
  <si>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</si>
  <si>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</si>
  <si>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</si>
  <si>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</si>
  <si>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</si>
  <si>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</si>
  <si>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</si>
  <si>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</si>
  <si>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</si>
  <si>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</si>
  <si>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</si>
  <si>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</si>
  <si>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</si>
  <si>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</si>
  <si>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</si>
  <si>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</si>
  <si>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</si>
  <si>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</si>
  <si>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</si>
  <si>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</si>
  <si>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</si>
  <si>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</si>
  <si>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</si>
  <si>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</si>
  <si>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</si>
  <si>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</si>
  <si>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</si>
  <si>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</si>
  <si>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</si>
  <si>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</si>
  <si>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</si>
  <si>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</si>
  <si>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</si>
  <si>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</si>
  <si>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</si>
  <si>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</si>
  <si>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</si>
  <si>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</si>
  <si>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</si>
  <si>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</si>
  <si>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</si>
  <si>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</si>
  <si>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</si>
  <si>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</si>
  <si>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</si>
  <si>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</si>
  <si>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</si>
  <si>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</si>
  <si>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</si>
  <si>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</si>
  <si>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</si>
  <si>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</si>
  <si>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</si>
  <si>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</si>
  <si>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</si>
  <si>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</si>
  <si>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</si>
  <si>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</si>
  <si>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</si>
  <si>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</si>
  <si>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</si>
  <si>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</si>
  <si>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</si>
  <si>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</si>
  <si>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</si>
  <si>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</si>
  <si>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</si>
  <si>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</si>
  <si>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</si>
  <si>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</si>
  <si>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</si>
  <si>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</si>
  <si>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</si>
  <si>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</si>
  <si>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</si>
  <si>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</si>
  <si>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</si>
  <si>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</si>
  <si>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</si>
  <si>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</si>
  <si>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</si>
  <si>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</si>
  <si>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</si>
  <si>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</si>
  <si>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</si>
  <si>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</si>
  <si>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</si>
  <si>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</si>
  <si>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</si>
  <si>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</si>
  <si>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</si>
  <si>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</si>
  <si>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</si>
  <si>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</si>
  <si>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</si>
  <si>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</si>
  <si>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</si>
  <si>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</si>
  <si>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</si>
  <si>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</si>
  <si>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</si>
  <si>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</si>
  <si>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</si>
  <si>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</si>
  <si>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</si>
  <si>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</si>
  <si>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</si>
  <si>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</si>
  <si>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</si>
  <si>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</si>
  <si>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</si>
  <si>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</si>
  <si>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</si>
  <si>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</si>
  <si>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</si>
  <si>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</si>
  <si>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</si>
  <si>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</si>
  <si>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</si>
  <si>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</si>
  <si>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</si>
  <si>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</si>
  <si>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</si>
  <si>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</si>
  <si>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</si>
  <si>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</si>
  <si>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</si>
  <si>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</si>
  <si>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</si>
  <si>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</si>
  <si>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</si>
  <si>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</si>
  <si>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</si>
  <si>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</si>
  <si>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</si>
  <si>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</si>
  <si>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</si>
  <si>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</si>
  <si>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</si>
  <si>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</si>
  <si>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</si>
  <si>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</si>
  <si>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</si>
  <si>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</si>
  <si>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</si>
  <si>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</si>
  <si>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</si>
  <si>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</si>
  <si>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</si>
  <si>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</si>
  <si>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</si>
  <si>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</si>
  <si>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</si>
  <si>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</si>
  <si>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</si>
  <si>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</si>
  <si>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</si>
  <si>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</si>
  <si>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</si>
  <si>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</si>
  <si>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</si>
  <si>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</si>
  <si>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</si>
  <si>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</si>
  <si>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</si>
  <si>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</si>
  <si>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</si>
  <si>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</si>
  <si>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</si>
  <si>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</si>
  <si>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</si>
  <si>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</si>
  <si>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</si>
  <si>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</si>
  <si>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</si>
  <si>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</si>
  <si>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</si>
  <si>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</si>
  <si>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</si>
  <si>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</si>
  <si>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</si>
  <si>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</si>
  <si>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</si>
  <si>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</si>
  <si>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</si>
  <si>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</si>
  <si>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</si>
  <si>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</si>
  <si>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</si>
  <si>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</si>
  <si>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</si>
  <si>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</si>
  <si>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</si>
  <si>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</si>
  <si>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</si>
  <si>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</si>
  <si>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</si>
  <si>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</si>
  <si>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</si>
  <si>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</si>
  <si>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</si>
  <si>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</si>
  <si>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</si>
  <si>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</si>
  <si>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</si>
  <si>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</si>
  <si>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</si>
  <si>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</si>
  <si>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</si>
  <si>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</si>
  <si>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</si>
  <si>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</si>
  <si>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</si>
  <si>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</si>
  <si>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</si>
  <si>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</si>
  <si>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</si>
  <si>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</si>
  <si>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</si>
  <si>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</si>
  <si>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</si>
  <si>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</si>
  <si>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</si>
  <si>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</si>
  <si>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</si>
  <si>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</si>
  <si>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</si>
  <si>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</si>
  <si>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</si>
  <si>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</si>
  <si>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</si>
  <si>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</si>
  <si>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</si>
  <si>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</si>
  <si>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</si>
  <si>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</si>
  <si>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</si>
  <si>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</si>
  <si>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</si>
  <si>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</si>
  <si>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</si>
  <si>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</si>
  <si>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</si>
  <si>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</si>
  <si>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</si>
  <si>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</si>
  <si>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</si>
  <si>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</si>
  <si>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</si>
  <si>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</si>
  <si>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</si>
  <si>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</si>
  <si>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</si>
  <si>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</si>
  <si>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</si>
  <si>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</si>
  <si>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</si>
  <si>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</si>
  <si>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</si>
  <si>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</si>
  <si>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</si>
  <si>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</si>
  <si>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</si>
  <si>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</si>
  <si>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</si>
  <si>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</si>
  <si>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</si>
  <si>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</si>
  <si>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</si>
  <si>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</si>
  <si>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</si>
  <si>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</si>
  <si>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</si>
  <si>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</si>
  <si>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</si>
  <si>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</si>
  <si>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</si>
  <si>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</si>
  <si>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</si>
  <si>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</si>
  <si>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</si>
  <si>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</si>
  <si>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</si>
  <si>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</si>
  <si>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</si>
  <si>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</si>
  <si>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</si>
  <si>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</si>
  <si>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</si>
  <si>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</si>
  <si>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</si>
  <si>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</si>
  <si>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</si>
  <si>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</si>
  <si>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</si>
  <si>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</si>
  <si>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</si>
  <si>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</si>
  <si>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</si>
  <si>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</si>
  <si>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</si>
  <si>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</si>
  <si>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</si>
  <si>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</si>
  <si>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</si>
  <si>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</si>
  <si>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</si>
  <si>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</si>
  <si>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</si>
  <si>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</si>
  <si>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</si>
  <si>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</si>
  <si>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</si>
  <si>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</si>
  <si>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</si>
  <si>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</si>
  <si>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</si>
  <si>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</si>
  <si>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</si>
  <si>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</si>
  <si>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</si>
  <si>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</si>
  <si>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</si>
  <si>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</si>
  <si>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</si>
  <si>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</si>
  <si>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</si>
  <si>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</si>
  <si>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</si>
  <si>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</si>
  <si>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</si>
  <si>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</si>
  <si>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</si>
  <si>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</si>
  <si>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</si>
  <si>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</si>
  <si>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</si>
  <si>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</si>
  <si>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</si>
  <si>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</si>
  <si>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</si>
  <si>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</si>
  <si>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</si>
  <si>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</si>
  <si>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</si>
  <si>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</si>
  <si>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</si>
  <si>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</si>
  <si>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</si>
  <si>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</si>
  <si>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</si>
  <si>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</si>
  <si>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</si>
  <si>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</si>
  <si>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</si>
  <si>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</si>
  <si>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</si>
  <si>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</si>
  <si>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</si>
  <si>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</si>
  <si>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</si>
  <si>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</si>
  <si>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</si>
  <si>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</si>
  <si>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</si>
  <si>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</si>
  <si>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</si>
  <si>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</si>
  <si>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</si>
  <si>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</si>
  <si>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</si>
  <si>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</si>
  <si>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</si>
  <si>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</si>
  <si>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</si>
  <si>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</si>
  <si>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</si>
  <si>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</si>
  <si>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</si>
  <si>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</si>
  <si>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</si>
  <si>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</si>
  <si>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</si>
  <si>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</si>
  <si>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</si>
  <si>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</si>
  <si>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</si>
  <si>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</si>
  <si>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</si>
  <si>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</si>
  <si>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</si>
  <si>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</si>
  <si>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</si>
  <si>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</si>
  <si>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</si>
  <si>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</si>
  <si>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</si>
  <si>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</si>
  <si>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</si>
  <si>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</si>
  <si>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</si>
  <si>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</si>
  <si>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</si>
  <si>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</si>
  <si>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</si>
  <si>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</si>
  <si>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</si>
  <si>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</si>
  <si>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</si>
  <si>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</si>
  <si>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</si>
  <si>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</si>
  <si>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</si>
  <si>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</si>
  <si>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</si>
  <si>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</si>
  <si>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</si>
  <si>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</si>
  <si>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</si>
  <si>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</si>
  <si>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</si>
  <si>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</si>
  <si>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</si>
  <si>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</si>
  <si>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</si>
  <si>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</si>
  <si>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</si>
  <si>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</si>
  <si>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</si>
  <si>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</si>
  <si>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</si>
  <si>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</si>
  <si>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</si>
  <si>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</si>
  <si>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</si>
  <si>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</si>
  <si>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</si>
  <si>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</si>
  <si>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</si>
  <si>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</si>
  <si>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</si>
  <si>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</si>
  <si>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</si>
  <si>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</si>
  <si>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</si>
  <si>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</si>
  <si>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</si>
  <si>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</si>
  <si>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</si>
  <si>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</si>
  <si>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</si>
  <si>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</si>
  <si>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</si>
  <si>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</si>
  <si>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</si>
  <si>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</si>
  <si>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</si>
  <si>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</si>
  <si>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</si>
  <si>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</si>
  <si>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</si>
  <si>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</si>
  <si>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</si>
  <si>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</si>
  <si>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</si>
  <si>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</si>
  <si>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</si>
  <si>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</si>
  <si>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</si>
  <si>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</si>
  <si>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</si>
  <si>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</si>
  <si>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</si>
  <si>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</si>
  <si>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</si>
  <si>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</si>
  <si>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</si>
  <si>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</si>
  <si>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</si>
  <si>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</si>
  <si>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</si>
  <si>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</si>
  <si>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</si>
  <si>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</si>
  <si>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</si>
  <si>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</si>
  <si>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</si>
  <si>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</si>
  <si>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</si>
  <si>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</si>
  <si>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</si>
  <si>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</si>
  <si>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</si>
  <si>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</si>
  <si>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</si>
  <si>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</si>
  <si>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</si>
  <si>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</si>
  <si>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</si>
  <si>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</si>
  <si>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</si>
  <si>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</si>
  <si>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</si>
  <si>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</si>
  <si>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</si>
  <si>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</si>
  <si>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</si>
  <si>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</si>
  <si>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</si>
  <si>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</si>
  <si>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</si>
  <si>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</si>
  <si>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</si>
  <si>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</si>
  <si>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</si>
  <si>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</si>
  <si>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</si>
  <si>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</si>
  <si>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</si>
  <si>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</si>
  <si>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</si>
  <si>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</si>
  <si>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</si>
  <si>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</si>
  <si>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</si>
  <si>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</si>
  <si>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</si>
  <si>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</si>
  <si>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</si>
  <si>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</si>
  <si>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</si>
  <si>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</si>
  <si>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</si>
  <si>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</si>
  <si>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</si>
  <si>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</si>
  <si>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</si>
  <si>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</si>
  <si>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</si>
  <si>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</si>
  <si>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</si>
  <si>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</si>
  <si>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</si>
  <si>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</si>
  <si>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</si>
  <si>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</si>
  <si>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</si>
  <si>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</si>
  <si>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</si>
  <si>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</si>
  <si>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</si>
  <si>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</si>
  <si>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</si>
  <si>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</si>
  <si>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</si>
  <si>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</si>
  <si>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</si>
  <si>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</si>
  <si>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</si>
  <si>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</si>
  <si>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</si>
  <si>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</si>
  <si>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</si>
  <si>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</si>
  <si>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</si>
  <si>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</si>
  <si>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</si>
  <si>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</si>
  <si>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</si>
  <si>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</si>
  <si>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</si>
  <si>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</si>
  <si>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</si>
  <si>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</si>
  <si>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</si>
  <si>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</si>
  <si>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</si>
  <si>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</si>
  <si>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</si>
  <si>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</si>
  <si>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</si>
  <si>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</si>
  <si>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</si>
  <si>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</si>
  <si>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</si>
  <si>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</si>
  <si>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</si>
  <si>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</si>
  <si>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</si>
  <si>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</si>
  <si>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</si>
  <si>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</si>
  <si>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</si>
  <si>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</si>
  <si>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</si>
  <si>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</si>
  <si>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</si>
  <si>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</si>
  <si>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</si>
  <si>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</si>
  <si>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</si>
  <si>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</si>
  <si>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</si>
  <si>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</si>
  <si>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</si>
  <si>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</si>
  <si>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</si>
  <si>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</si>
  <si>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</si>
  <si>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</si>
  <si>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</si>
  <si>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</si>
  <si>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</si>
  <si>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</si>
  <si>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</si>
  <si>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</si>
  <si>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</si>
  <si>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</si>
  <si>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</si>
  <si>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</si>
  <si>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</si>
  <si>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</si>
  <si>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</si>
  <si>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</si>
  <si>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</si>
  <si>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</si>
  <si>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</si>
  <si>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</si>
  <si>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</si>
  <si>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</si>
  <si>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</si>
  <si>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</si>
  <si>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</si>
  <si>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</si>
  <si>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</si>
  <si>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</si>
  <si>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</si>
  <si>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</si>
  <si>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</si>
  <si>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</si>
  <si>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</si>
  <si>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</si>
  <si>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</si>
  <si>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</si>
  <si>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</si>
  <si>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</si>
  <si>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</si>
  <si>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</si>
  <si>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</si>
  <si>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</si>
  <si>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</si>
  <si>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</si>
  <si>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</si>
  <si>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</si>
  <si>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</si>
  <si>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</si>
  <si>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</si>
  <si>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</si>
  <si>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</si>
  <si>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</si>
  <si>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</si>
  <si>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</si>
  <si>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</si>
  <si>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</si>
  <si>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</si>
  <si>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</si>
  <si>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</si>
  <si>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</si>
  <si>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</si>
  <si>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</si>
  <si>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</si>
  <si>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</si>
  <si>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</si>
  <si>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</si>
  <si>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</si>
  <si>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</si>
  <si>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</si>
  <si>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</si>
  <si>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</si>
  <si>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</si>
  <si>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</si>
  <si>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</si>
  <si>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</si>
  <si>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</si>
  <si>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</si>
  <si>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</si>
  <si>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</si>
  <si>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</si>
  <si>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</si>
  <si>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</si>
  <si>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</si>
  <si>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</si>
  <si>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</si>
  <si>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</si>
  <si>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</si>
  <si>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</si>
  <si>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</si>
  <si>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</si>
  <si>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</si>
  <si>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</si>
  <si>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</si>
  <si>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</si>
  <si>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</si>
  <si>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</si>
  <si>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</si>
  <si>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</si>
  <si>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</si>
  <si>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</si>
  <si>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</si>
  <si>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</si>
  <si>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</si>
  <si>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</si>
  <si>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</si>
  <si>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</si>
  <si>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</si>
  <si>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</si>
  <si>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</si>
  <si>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</si>
  <si>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</si>
  <si>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</si>
  <si>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</si>
  <si>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</si>
  <si>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</si>
  <si>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</si>
  <si>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</si>
  <si>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</si>
  <si>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</si>
  <si>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</si>
  <si>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</si>
  <si>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</si>
  <si>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</si>
  <si>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</si>
  <si>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</si>
  <si>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</si>
  <si>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</si>
  <si>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</si>
  <si>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</si>
  <si>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</si>
  <si>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</si>
  <si>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</si>
  <si>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</si>
  <si>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</si>
  <si>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</si>
  <si>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</si>
  <si>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</si>
  <si>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</si>
  <si>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</si>
  <si>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</si>
  <si>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</si>
  <si>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</si>
  <si>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</si>
  <si>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</si>
  <si>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</si>
  <si>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</si>
  <si>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</si>
  <si>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</si>
  <si>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</si>
  <si>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</si>
  <si>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</si>
  <si>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</si>
  <si>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</si>
  <si>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</si>
  <si>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</si>
  <si>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</si>
  <si>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</si>
  <si>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</si>
  <si>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</si>
  <si>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</si>
  <si>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</si>
  <si>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</si>
  <si>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</si>
  <si>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</si>
  <si>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</si>
  <si>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</si>
  <si>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</si>
  <si>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</si>
  <si>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</si>
  <si>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</si>
  <si>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</si>
  <si>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</si>
  <si>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</si>
  <si>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</si>
  <si>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</si>
  <si>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</si>
  <si>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</si>
  <si>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</si>
  <si>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</si>
  <si>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</si>
  <si>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</si>
  <si>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</si>
  <si>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</si>
  <si>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</si>
  <si>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</si>
  <si>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</si>
  <si>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</si>
  <si>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</si>
  <si>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</si>
  <si>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</si>
  <si>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</si>
  <si>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</si>
  <si>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</si>
  <si>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</si>
  <si>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</si>
  <si>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</si>
  <si>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</si>
  <si>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</si>
  <si>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</si>
  <si>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</si>
  <si>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</si>
  <si>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</si>
  <si>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</si>
  <si>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</si>
  <si>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</si>
  <si>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</si>
  <si>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</si>
  <si>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</si>
  <si>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</si>
  <si>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</si>
  <si>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</si>
  <si>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</si>
  <si>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</si>
  <si>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</si>
  <si>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</si>
  <si>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</si>
  <si>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</si>
  <si>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</si>
  <si>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</si>
  <si>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</si>
  <si>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</si>
  <si>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</si>
  <si>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</si>
  <si>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</si>
  <si>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</si>
  <si>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</si>
  <si>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</si>
  <si>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</si>
  <si>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</si>
  <si>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</si>
  <si>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</si>
  <si>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</si>
  <si>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</si>
  <si>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</si>
  <si>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</si>
  <si>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</si>
  <si>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</si>
  <si>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</si>
  <si>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</si>
  <si>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</si>
  <si>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</si>
  <si>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</si>
  <si>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</si>
  <si>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</si>
  <si>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</si>
  <si>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</si>
  <si>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</si>
  <si>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</si>
  <si>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</si>
  <si>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</si>
  <si>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</si>
  <si>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</si>
  <si>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</si>
  <si>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</si>
  <si>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</si>
  <si>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</si>
  <si>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</si>
  <si>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</si>
  <si>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</si>
  <si>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</si>
  <si>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</si>
  <si>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</si>
  <si>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</si>
  <si>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</si>
  <si>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</si>
  <si>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</si>
  <si>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</si>
  <si>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</si>
  <si>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</si>
  <si>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</si>
  <si>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</si>
  <si>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</si>
  <si>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</si>
  <si>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</si>
  <si>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</si>
  <si>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</si>
  <si>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</si>
  <si>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</si>
  <si>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</si>
  <si>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</si>
  <si>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</si>
  <si>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</si>
  <si>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</si>
  <si>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</si>
  <si>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</si>
  <si>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</si>
  <si>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</si>
  <si>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</si>
  <si>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</si>
  <si>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</si>
  <si>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</si>
  <si>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</si>
  <si>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</si>
  <si>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</si>
  <si>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</si>
  <si>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</si>
  <si>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</si>
  <si>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</si>
  <si>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</si>
  <si>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</si>
  <si>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</si>
  <si>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</si>
  <si>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</si>
  <si>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</si>
  <si>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</si>
  <si>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</si>
  <si>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</si>
  <si>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</si>
  <si>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</si>
  <si>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</si>
  <si>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</si>
  <si>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</si>
  <si>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</si>
  <si>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</si>
  <si>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</si>
  <si>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</si>
  <si>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</si>
  <si>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</si>
  <si>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</si>
  <si>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</si>
  <si>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</si>
  <si>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</si>
  <si>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</si>
  <si>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</si>
  <si>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</si>
  <si>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</si>
  <si>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</si>
  <si>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</si>
  <si>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</si>
  <si>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</si>
  <si>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</si>
  <si>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</si>
  <si>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</si>
  <si>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</si>
  <si>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</si>
  <si>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</si>
  <si>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</si>
  <si>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</si>
  <si>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</si>
  <si>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</si>
  <si>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</si>
  <si>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</si>
  <si>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</si>
  <si>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</si>
  <si>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</si>
  <si>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</si>
  <si>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</si>
  <si>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</si>
  <si>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</si>
  <si>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</si>
  <si>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</si>
  <si>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</si>
  <si>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</si>
  <si>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</si>
  <si>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</si>
  <si>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</si>
  <si>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</si>
  <si>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</si>
  <si>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</si>
  <si>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</si>
  <si>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</si>
  <si>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</si>
  <si>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</si>
  <si>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</si>
  <si>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</si>
  <si>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</si>
  <si>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</si>
  <si>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</si>
  <si>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</si>
  <si>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</si>
  <si>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</si>
  <si>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</si>
  <si>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</si>
  <si>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</si>
  <si>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</si>
  <si>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</si>
  <si>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</si>
  <si>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</si>
  <si>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</si>
  <si>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</si>
  <si>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</si>
  <si>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</si>
  <si>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</si>
  <si>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</si>
  <si>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</si>
  <si>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</si>
  <si>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</si>
  <si>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</si>
  <si>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</si>
  <si>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</si>
  <si>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</si>
  <si>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</si>
  <si>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</si>
  <si>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</si>
  <si>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</si>
  <si>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</si>
  <si>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</si>
  <si>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</si>
  <si>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</si>
  <si>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</si>
  <si>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</si>
  <si>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</si>
  <si>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</si>
  <si>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</si>
  <si>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</si>
  <si>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</si>
  <si>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</si>
  <si>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</si>
  <si>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</si>
  <si>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</si>
  <si>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</si>
  <si>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</si>
  <si>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</si>
  <si>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</si>
  <si>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</si>
  <si>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</si>
  <si>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</si>
  <si>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</si>
  <si>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</si>
  <si>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</si>
  <si>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</si>
  <si>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</si>
  <si>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</si>
  <si>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</si>
  <si>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</si>
  <si>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</si>
  <si>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</si>
  <si>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</si>
  <si>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</si>
  <si>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</si>
  <si>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</si>
  <si>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</si>
  <si>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</si>
  <si>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</si>
  <si>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</si>
  <si>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</si>
  <si>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</si>
  <si>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</si>
  <si>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</si>
  <si>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</si>
  <si>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</si>
  <si>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</si>
  <si>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</si>
  <si>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</si>
  <si>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</si>
  <si>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</si>
  <si>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</si>
  <si>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</si>
  <si>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</si>
  <si>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</si>
  <si>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</si>
  <si>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</si>
  <si>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</si>
  <si>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</si>
  <si>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</si>
  <si>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</si>
  <si>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</si>
  <si>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</si>
  <si>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</si>
  <si>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</si>
  <si>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</si>
  <si>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</si>
  <si>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</si>
  <si>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</si>
  <si>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</si>
  <si>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</si>
  <si>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</si>
  <si>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</si>
  <si>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</si>
  <si>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</si>
  <si>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</si>
  <si>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</si>
  <si>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</si>
  <si>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</si>
  <si>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</si>
  <si>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</si>
  <si>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</si>
  <si>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</si>
  <si>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</si>
  <si>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</si>
  <si>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</si>
  <si>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</si>
  <si>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</si>
  <si>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</si>
  <si>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</si>
  <si>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</si>
  <si>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</si>
  <si>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</si>
  <si>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</si>
  <si>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</si>
  <si>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</si>
  <si>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</si>
  <si>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</si>
  <si>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</si>
  <si>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</si>
  <si>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</si>
  <si>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</si>
  <si>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</si>
  <si>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</si>
  <si>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</si>
  <si>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</si>
  <si>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</si>
  <si>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</si>
  <si>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</si>
  <si>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</si>
  <si>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</si>
  <si>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</si>
  <si>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</si>
  <si>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</si>
  <si>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</si>
  <si>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</si>
  <si>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</si>
  <si>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</si>
  <si>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</si>
  <si>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</si>
  <si>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</si>
  <si>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</si>
  <si>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</si>
  <si>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</si>
  <si>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</si>
  <si>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</si>
  <si>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</si>
  <si>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</si>
  <si>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</si>
  <si>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</si>
  <si>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</si>
  <si>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</si>
  <si>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</si>
  <si>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</si>
  <si>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</si>
  <si>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</si>
  <si>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</si>
  <si>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</si>
  <si>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</si>
  <si>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</si>
  <si>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</si>
  <si>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</si>
  <si>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</si>
  <si>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</si>
  <si>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</si>
  <si>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</si>
  <si>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</si>
  <si>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</si>
  <si>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</si>
  <si>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</si>
  <si>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</si>
  <si>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</si>
  <si>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</si>
  <si>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</si>
  <si>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</si>
  <si>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</si>
  <si>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</si>
  <si>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</si>
  <si>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</si>
  <si>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</si>
  <si>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</si>
  <si>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</si>
  <si>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</si>
  <si>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</si>
  <si>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</si>
  <si>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</si>
  <si>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</si>
  <si>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</si>
  <si>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</si>
  <si>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</si>
  <si>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</si>
  <si>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</si>
  <si>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</si>
  <si>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</si>
  <si>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</si>
  <si>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</si>
  <si>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</si>
  <si>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</si>
  <si>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</si>
  <si>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</si>
  <si>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</si>
  <si>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</si>
  <si>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</si>
  <si>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</si>
  <si>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</si>
  <si>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</si>
  <si>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</si>
  <si>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</si>
  <si>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</si>
  <si>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</si>
  <si>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</si>
  <si>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</si>
  <si>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</si>
  <si>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</si>
  <si>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</si>
  <si>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</si>
  <si>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</si>
  <si>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</si>
  <si>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</si>
  <si>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</si>
  <si>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</si>
  <si>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</si>
  <si>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</si>
  <si>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</si>
  <si>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</si>
  <si>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</si>
  <si>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</si>
  <si>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</si>
  <si>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</si>
  <si>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</si>
  <si>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</si>
  <si>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</si>
  <si>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</si>
  <si>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</si>
  <si>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</si>
  <si>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</si>
  <si>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</si>
  <si>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</si>
  <si>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</si>
  <si>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</si>
  <si>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</si>
  <si>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</si>
  <si>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</si>
  <si>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</si>
  <si>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</si>
  <si>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</si>
  <si>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</si>
  <si>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</si>
  <si>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</si>
  <si>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</si>
  <si>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</si>
  <si>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</si>
  <si>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</si>
  <si>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</si>
  <si>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</si>
  <si>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</si>
  <si>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</si>
  <si>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</si>
  <si>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</si>
  <si>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</si>
  <si>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</si>
  <si>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</si>
  <si>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</si>
  <si>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</si>
  <si>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</si>
  <si>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</si>
  <si>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</si>
  <si>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</si>
  <si>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</si>
  <si>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</si>
  <si>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</si>
  <si>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</si>
  <si>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</si>
  <si>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</si>
  <si>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</si>
  <si>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</si>
  <si>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</si>
  <si>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</si>
  <si>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</si>
  <si>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</si>
  <si>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</si>
  <si>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</si>
  <si>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</si>
  <si>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</si>
  <si>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</si>
  <si>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</si>
  <si>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</si>
  <si>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</si>
  <si>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</si>
  <si>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</si>
  <si>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</si>
  <si>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</si>
  <si>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</si>
  <si>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</si>
  <si>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</si>
  <si>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</si>
  <si>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</si>
  <si>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</si>
  <si>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</si>
  <si>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</si>
  <si>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</si>
  <si>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</si>
  <si>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</si>
  <si>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</si>
  <si>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</si>
  <si>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</si>
  <si>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</si>
  <si>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</si>
  <si>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</si>
  <si>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</si>
  <si>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</si>
  <si>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</si>
  <si>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</si>
  <si>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</si>
  <si>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</si>
  <si>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</si>
  <si>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</si>
  <si>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</si>
  <si>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</si>
  <si>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</si>
  <si>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</si>
  <si>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</si>
  <si>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</si>
  <si>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</si>
  <si>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</si>
  <si>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</si>
  <si>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</si>
  <si>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</si>
  <si>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</si>
  <si>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</si>
  <si>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</si>
  <si>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</si>
  <si>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</si>
  <si>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</si>
  <si>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</si>
  <si>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</si>
  <si>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</si>
  <si>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</si>
  <si>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</si>
  <si>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</si>
  <si>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</si>
  <si>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</si>
  <si>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</si>
  <si>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</si>
  <si>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</si>
  <si>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</si>
  <si>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</si>
  <si>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</si>
  <si>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</si>
  <si>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</si>
  <si>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</si>
  <si>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</si>
  <si>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</si>
  <si>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</si>
  <si>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</si>
  <si>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</si>
  <si>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</si>
  <si>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</si>
  <si>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</si>
  <si>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</si>
  <si>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</si>
  <si>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</si>
  <si>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</si>
  <si>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</si>
  <si>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</si>
  <si>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</si>
  <si>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</si>
  <si>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</si>
  <si>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</si>
  <si>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</si>
  <si>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</si>
  <si>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</si>
  <si>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</si>
  <si>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</si>
  <si>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</si>
  <si>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</si>
  <si>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</si>
  <si>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</si>
  <si>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</si>
  <si>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</si>
  <si>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</si>
  <si>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</si>
  <si>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</si>
  <si>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</si>
  <si>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</si>
  <si>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</si>
  <si>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</si>
  <si>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</si>
  <si>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</si>
  <si>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</si>
  <si>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</si>
  <si>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</si>
  <si>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</si>
  <si>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</si>
  <si>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</si>
  <si>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</si>
  <si>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</si>
  <si>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</si>
  <si>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</si>
  <si>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</si>
  <si>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</si>
  <si>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</si>
  <si>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</si>
  <si>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</si>
  <si>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</si>
  <si>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</si>
  <si>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</si>
  <si>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</si>
  <si>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</si>
  <si>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</si>
  <si>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</si>
  <si>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</si>
  <si>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</si>
  <si>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</si>
  <si>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</si>
  <si>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</si>
  <si>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</si>
  <si>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</si>
  <si>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</si>
  <si>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</si>
  <si>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</si>
  <si>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</si>
  <si>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</si>
  <si>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</si>
  <si>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</si>
  <si>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</si>
  <si>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</si>
  <si>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</si>
  <si>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</si>
  <si>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</si>
  <si>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</si>
  <si>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</si>
  <si>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</si>
  <si>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</si>
  <si>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</si>
  <si>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</si>
  <si>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</si>
  <si>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</si>
  <si>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</si>
  <si>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</si>
  <si>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</si>
  <si>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</si>
  <si>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</si>
  <si>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</si>
  <si>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</si>
  <si>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</si>
  <si>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</si>
  <si>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</si>
  <si>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</si>
  <si>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</si>
  <si>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</si>
  <si>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</si>
  <si>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</si>
  <si>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</si>
  <si>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</si>
  <si>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</si>
  <si>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</si>
  <si>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</si>
  <si>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</si>
  <si>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</si>
  <si>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</si>
  <si>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</si>
  <si>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</si>
  <si>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</si>
  <si>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</si>
  <si>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</si>
  <si>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</si>
  <si>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</si>
  <si>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</si>
  <si>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</si>
  <si>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</si>
  <si>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</si>
  <si>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</si>
  <si>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</si>
  <si>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</si>
  <si>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</si>
  <si>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</si>
  <si>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</si>
  <si>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</si>
  <si>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</si>
  <si>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</si>
  <si>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</si>
  <si>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</si>
  <si>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</si>
  <si>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</si>
  <si>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</si>
  <si>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</si>
  <si>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</si>
  <si>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</si>
  <si>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</si>
  <si>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</si>
  <si>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</si>
  <si>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</si>
  <si>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</si>
  <si>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</si>
  <si>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</si>
  <si>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</si>
  <si>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</si>
  <si>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</si>
  <si>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</si>
  <si>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</si>
  <si>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</si>
  <si>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</si>
  <si>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</si>
  <si>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</si>
  <si>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</si>
  <si>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</si>
  <si>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</si>
  <si>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</si>
  <si>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</si>
  <si>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</si>
  <si>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</si>
  <si>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</si>
  <si>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</si>
  <si>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</si>
  <si>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</si>
  <si>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</si>
  <si>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</si>
  <si>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</si>
  <si>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</si>
  <si>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</si>
  <si>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</si>
  <si>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</si>
  <si>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</si>
  <si>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</si>
  <si>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</si>
  <si>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</si>
  <si>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</si>
  <si>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</si>
  <si>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</si>
  <si>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</si>
  <si>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</si>
  <si>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</si>
  <si>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</si>
  <si>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</si>
  <si>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</si>
  <si>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</si>
  <si>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</si>
  <si>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</si>
  <si>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</si>
  <si>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</si>
  <si>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</si>
  <si>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</si>
  <si>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</si>
  <si>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</si>
  <si>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</si>
  <si>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</si>
  <si>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</si>
  <si>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</si>
  <si>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</si>
  <si>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</si>
  <si>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</si>
  <si>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</si>
  <si>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</si>
  <si>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</si>
  <si>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</si>
  <si>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</si>
  <si>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</si>
  <si>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</si>
  <si>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</si>
  <si>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</si>
  <si>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</si>
  <si>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</si>
  <si>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</si>
  <si>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</si>
  <si>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</si>
  <si>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</si>
  <si>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</si>
  <si>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</si>
  <si>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</si>
  <si>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</si>
  <si>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</si>
  <si>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</si>
  <si>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</si>
  <si>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</si>
  <si>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</si>
  <si>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</si>
  <si>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</si>
  <si>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</si>
  <si>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</si>
  <si>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</si>
  <si>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</si>
  <si>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</si>
  <si>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</si>
  <si>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</si>
  <si>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</si>
  <si>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</si>
  <si>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</si>
  <si>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</si>
  <si>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</si>
  <si>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</si>
  <si>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</si>
  <si>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</si>
  <si>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</si>
  <si>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</si>
  <si>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</si>
  <si>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</si>
  <si>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</si>
  <si>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</si>
  <si>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</si>
  <si>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</si>
  <si>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</si>
  <si>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</si>
  <si>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</si>
  <si>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</si>
  <si>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</si>
  <si>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</si>
  <si>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</si>
  <si>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</si>
  <si>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</si>
  <si>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</si>
  <si>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</si>
  <si>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</si>
  <si>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</si>
  <si>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</si>
  <si>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</si>
  <si>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</si>
  <si>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</si>
  <si>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</si>
  <si>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</si>
  <si>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</si>
  <si>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</si>
  <si>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</si>
  <si>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</si>
  <si>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</si>
  <si>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</si>
  <si>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</si>
  <si>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</si>
  <si>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</si>
  <si>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</si>
  <si>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</si>
  <si>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</si>
  <si>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</si>
  <si>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</si>
  <si>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</si>
  <si>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</si>
  <si>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</si>
  <si>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</si>
  <si>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</si>
  <si>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</si>
  <si>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</si>
  <si>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</si>
  <si>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</si>
  <si>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</si>
  <si>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</si>
  <si>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</si>
  <si>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</si>
  <si>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</si>
  <si>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</si>
  <si>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</si>
  <si>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</si>
  <si>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</si>
  <si>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</si>
  <si>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</si>
  <si>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</si>
  <si>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</si>
  <si>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</si>
  <si>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</si>
  <si>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</si>
  <si>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</si>
  <si>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</si>
  <si>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</si>
  <si>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</si>
  <si>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</si>
  <si>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</si>
  <si>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</si>
  <si>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</si>
  <si>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</si>
  <si>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</si>
  <si>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</si>
  <si>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</si>
  <si>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</si>
  <si>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</si>
  <si>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</si>
  <si>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</si>
  <si>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</si>
  <si>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</si>
  <si>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</si>
  <si>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</si>
  <si>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</si>
  <si>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</si>
  <si>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</si>
  <si>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</si>
  <si>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</si>
  <si>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</si>
  <si>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</si>
  <si>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</si>
  <si>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</si>
  <si>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</si>
  <si>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</si>
  <si>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</si>
  <si>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</si>
  <si>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</si>
  <si>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</si>
  <si>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</si>
  <si>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</si>
  <si>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</si>
  <si>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</si>
  <si>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</si>
  <si>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</si>
  <si>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</si>
  <si>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</si>
  <si>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</si>
  <si>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</si>
  <si>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</si>
  <si>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</si>
  <si>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</si>
  <si>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</si>
  <si>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</si>
  <si>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</si>
  <si>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</si>
  <si>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</si>
  <si>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</si>
  <si>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</si>
  <si>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</si>
  <si>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</si>
  <si>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</si>
  <si>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</si>
  <si>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</si>
  <si>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</si>
  <si>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</si>
  <si>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</si>
  <si>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</si>
  <si>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</si>
  <si>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</si>
  <si>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</si>
  <si>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</si>
  <si>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</si>
  <si>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</si>
  <si>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</si>
  <si>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</si>
  <si>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</si>
  <si>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</si>
  <si>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</si>
  <si>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</si>
  <si>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</si>
  <si>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</si>
  <si>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</si>
  <si>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</si>
  <si>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</si>
  <si>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</si>
  <si>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</si>
  <si>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</si>
  <si>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</si>
  <si>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</si>
  <si>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</si>
  <si>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</si>
  <si>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</si>
  <si>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</si>
  <si>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</si>
  <si>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</si>
  <si>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</si>
  <si>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</si>
  <si>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</si>
  <si>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</si>
  <si>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</si>
  <si>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</si>
  <si>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</si>
  <si>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</si>
  <si>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</si>
  <si>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</si>
  <si>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</si>
  <si>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</si>
  <si>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</si>
  <si>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</si>
  <si>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</si>
  <si>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</si>
  <si>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</si>
  <si>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</si>
  <si>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</si>
  <si>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</si>
  <si>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</si>
  <si>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</si>
  <si>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</si>
  <si>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</si>
  <si>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</si>
  <si>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</si>
  <si>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</si>
  <si>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</si>
  <si>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</si>
  <si>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</si>
  <si>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</si>
  <si>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</si>
  <si>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</si>
  <si>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</si>
  <si>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</si>
  <si>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</si>
  <si>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</si>
  <si>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</si>
  <si>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</si>
  <si>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</si>
  <si>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</si>
  <si>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</si>
  <si>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</si>
  <si>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</si>
  <si>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</si>
  <si>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</si>
  <si>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</si>
  <si>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</si>
  <si>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</si>
  <si>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</si>
  <si>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</si>
  <si>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</si>
  <si>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</si>
  <si>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</si>
  <si>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</si>
  <si>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</si>
  <si>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</si>
  <si>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</si>
  <si>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</si>
  <si>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</si>
  <si>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</si>
  <si>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</si>
  <si>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</si>
  <si>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</si>
  <si>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</si>
  <si>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</si>
  <si>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</si>
  <si>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</si>
  <si>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</si>
  <si>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</si>
  <si>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</si>
  <si>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</si>
  <si>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</si>
  <si>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</si>
  <si>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</si>
  <si>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</si>
  <si>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</si>
  <si>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</si>
  <si>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</si>
  <si>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</si>
  <si>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</si>
  <si>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</si>
  <si>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</si>
  <si>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</si>
  <si>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</si>
  <si>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</si>
  <si>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</si>
  <si>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</si>
  <si>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</si>
  <si>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</si>
  <si>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</si>
  <si>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</si>
  <si>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</si>
  <si>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</si>
  <si>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</si>
  <si>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</si>
  <si>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</si>
  <si>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</si>
  <si>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</si>
  <si>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</si>
  <si>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</si>
  <si>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</si>
  <si>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</si>
  <si>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</si>
  <si>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</si>
  <si>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</si>
  <si>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</si>
  <si>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</si>
  <si>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</si>
  <si>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</si>
  <si>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</si>
  <si>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</si>
  <si>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</si>
  <si>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</si>
  <si>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</si>
  <si>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</si>
  <si>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</si>
  <si>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</si>
  <si>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</si>
  <si>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</si>
  <si>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</si>
  <si>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</si>
  <si>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</si>
  <si>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</si>
  <si>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</si>
  <si>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</si>
  <si>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</si>
  <si>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</si>
  <si>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</si>
  <si>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</si>
  <si>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</si>
  <si>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</si>
  <si>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</si>
  <si>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</si>
  <si>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</si>
  <si>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</si>
  <si>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</si>
  <si>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</si>
  <si>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</si>
  <si>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</si>
  <si>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</si>
  <si>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</si>
  <si>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</si>
  <si>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</si>
  <si>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</si>
  <si>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</si>
  <si>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</si>
  <si>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</si>
  <si>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</si>
  <si>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</si>
  <si>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</si>
  <si>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</si>
  <si>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</si>
  <si>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</si>
  <si>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</si>
  <si>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</si>
  <si>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</si>
  <si>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</si>
  <si>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</si>
  <si>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</si>
  <si>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</si>
  <si>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</si>
  <si>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</si>
  <si>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</si>
  <si>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</si>
  <si>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</si>
  <si>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</si>
  <si>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</si>
  <si>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</si>
  <si>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</si>
  <si>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</si>
  <si>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</si>
  <si>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</si>
  <si>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</si>
  <si>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</si>
  <si>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</si>
  <si>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</si>
  <si>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</si>
  <si>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</si>
  <si>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</si>
  <si>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</si>
  <si>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</si>
  <si>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</si>
  <si>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</si>
  <si>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</si>
  <si>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</si>
  <si>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</si>
  <si>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</si>
  <si>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</si>
  <si>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</si>
  <si>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</si>
  <si>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</si>
  <si>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</si>
  <si>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</si>
  <si>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</si>
  <si>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</si>
  <si>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</si>
  <si>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</si>
  <si>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</si>
  <si>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</si>
  <si>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</si>
  <si>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</si>
  <si>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</si>
  <si>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</si>
  <si>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</si>
  <si>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</si>
  <si>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</si>
  <si>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</si>
  <si>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</si>
  <si>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</si>
  <si>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</si>
  <si>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</si>
  <si>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</si>
  <si>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</si>
  <si>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</si>
  <si>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</si>
  <si>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</si>
  <si>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</si>
  <si>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</si>
  <si>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</si>
  <si>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</si>
  <si>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</si>
  <si>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</si>
  <si>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</si>
  <si>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</si>
  <si>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</si>
  <si>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</si>
  <si>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</si>
  <si>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</si>
  <si>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</si>
  <si>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</si>
  <si>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</si>
  <si>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</si>
  <si>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</si>
  <si>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</si>
  <si>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</si>
  <si>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</si>
  <si>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</si>
  <si>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</si>
  <si>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</si>
  <si>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</si>
  <si>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</si>
  <si>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</si>
  <si>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</si>
  <si>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</si>
  <si>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</si>
  <si>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</si>
  <si>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</si>
  <si>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</si>
  <si>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</si>
  <si>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</si>
  <si>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</si>
  <si>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</si>
  <si>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</si>
  <si>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</si>
  <si>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</si>
  <si>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</si>
  <si>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</si>
  <si>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</si>
  <si>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</si>
  <si>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</si>
  <si>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</si>
  <si>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</si>
  <si>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</si>
  <si>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</si>
  <si>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</si>
  <si>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</si>
  <si>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</si>
  <si>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</si>
  <si>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</si>
  <si>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</si>
  <si>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</si>
  <si>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</si>
  <si>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</si>
  <si>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</si>
  <si>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</si>
  <si>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</si>
  <si>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</si>
  <si>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</si>
  <si>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</si>
  <si>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</si>
  <si>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</si>
  <si>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</si>
  <si>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</si>
  <si>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</si>
  <si>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</si>
  <si>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</si>
  <si>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</si>
  <si>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</si>
  <si>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</si>
  <si>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</si>
  <si>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</si>
  <si>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</si>
  <si>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</si>
  <si>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</si>
  <si>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</si>
  <si>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</si>
  <si>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</si>
  <si>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</si>
  <si>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</si>
  <si>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</si>
  <si>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</si>
  <si>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</si>
  <si>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</si>
  <si>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</si>
  <si>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</si>
  <si>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</si>
  <si>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</si>
  <si>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</si>
  <si>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</si>
  <si>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</si>
  <si>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</si>
  <si>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</si>
  <si>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</si>
  <si>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</si>
  <si>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</si>
  <si>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</si>
  <si>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</si>
  <si>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</si>
  <si>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</si>
  <si>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</si>
  <si>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</si>
  <si>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</si>
  <si>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</si>
  <si>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</si>
  <si>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</si>
  <si>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</si>
  <si>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</si>
  <si>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</si>
  <si>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</si>
  <si>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</si>
  <si>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</si>
  <si>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</si>
  <si>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</si>
  <si>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</si>
  <si>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</si>
  <si>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</si>
  <si>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</si>
  <si>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</si>
  <si>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</si>
  <si>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</si>
  <si>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</si>
  <si>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</si>
  <si>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</si>
  <si>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</si>
  <si>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</si>
  <si>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</si>
  <si>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</si>
  <si>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</si>
  <si>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</si>
  <si>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</si>
  <si>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</si>
  <si>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</si>
  <si>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</si>
  <si>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</si>
  <si>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</si>
  <si>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</si>
  <si>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</si>
  <si>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</si>
  <si>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</si>
  <si>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</si>
  <si>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</si>
  <si>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</si>
  <si>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</si>
  <si>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</si>
  <si>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</si>
  <si>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</si>
  <si>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</si>
  <si>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</si>
  <si>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</si>
  <si>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</si>
  <si>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</si>
  <si>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</si>
  <si>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</si>
  <si>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</si>
  <si>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</si>
  <si>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</si>
  <si>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</si>
  <si>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</si>
  <si>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</si>
  <si>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</si>
  <si>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</si>
  <si>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</si>
  <si>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</si>
  <si>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</si>
  <si>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</si>
  <si>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</si>
  <si>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</si>
  <si>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</si>
  <si>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</si>
  <si>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</si>
  <si>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</si>
  <si>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</si>
  <si>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</si>
  <si>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</si>
  <si>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</si>
  <si>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</si>
  <si>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</si>
  <si>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</si>
  <si>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</si>
  <si>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</si>
  <si>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</si>
  <si>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</si>
  <si>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</si>
  <si>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</si>
  <si>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</si>
  <si>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</si>
  <si>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</si>
  <si>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</si>
  <si>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</si>
  <si>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</si>
  <si>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</si>
  <si>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</si>
  <si>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</si>
  <si>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</si>
  <si>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</si>
  <si>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</si>
  <si>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</si>
  <si>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</si>
  <si>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</si>
  <si>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</si>
  <si>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</si>
  <si>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</si>
  <si>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</si>
  <si>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</si>
  <si>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</si>
  <si>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</si>
  <si>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</si>
  <si>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</si>
  <si>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</si>
  <si>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</si>
  <si>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</si>
  <si>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</si>
  <si>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</si>
  <si>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</si>
  <si>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</si>
  <si>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</si>
  <si>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</si>
  <si>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</si>
  <si>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</si>
  <si>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</si>
  <si>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</si>
  <si>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</si>
  <si>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</si>
  <si>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</si>
  <si>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</si>
  <si>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</si>
  <si>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</si>
  <si>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</si>
  <si>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</si>
  <si>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</si>
  <si>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</si>
  <si>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</si>
  <si>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</si>
  <si>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</si>
  <si>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</si>
  <si>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</si>
  <si>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</si>
  <si>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</si>
  <si>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</si>
  <si>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</si>
  <si>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</si>
  <si>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</si>
  <si>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</si>
  <si>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</si>
  <si>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</si>
  <si>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</si>
  <si>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</si>
  <si>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</si>
  <si>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</si>
  <si>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</si>
  <si>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</si>
  <si>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</si>
  <si>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</si>
  <si>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</si>
  <si>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</si>
  <si>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</si>
  <si>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</si>
  <si>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</si>
  <si>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</si>
  <si>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</si>
  <si>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</si>
  <si>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</si>
  <si>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</si>
  <si>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</si>
  <si>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</si>
  <si>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</si>
  <si>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</si>
  <si>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</si>
  <si>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</si>
  <si>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</si>
  <si>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</si>
  <si>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</si>
  <si>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</si>
  <si>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</si>
  <si>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</si>
  <si>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</si>
  <si>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</si>
  <si>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</si>
  <si>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</si>
  <si>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</si>
  <si>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</si>
  <si>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</si>
  <si>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</si>
  <si>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</si>
  <si>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</si>
  <si>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</si>
  <si>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</si>
  <si>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</si>
  <si>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</si>
  <si>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</si>
  <si>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</si>
  <si>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</si>
  <si>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</si>
  <si>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</si>
  <si>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</si>
  <si>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</si>
  <si>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</si>
  <si>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</si>
  <si>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</si>
  <si>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</si>
  <si>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</si>
  <si>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</si>
  <si>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</si>
  <si>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</si>
  <si>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</si>
  <si>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</si>
  <si>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</si>
  <si>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</si>
  <si>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</si>
  <si>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</si>
  <si>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</si>
  <si>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</si>
  <si>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</si>
  <si>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</si>
  <si>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</si>
  <si>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</si>
  <si>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</si>
  <si>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</si>
  <si>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</si>
  <si>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</si>
  <si>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</si>
  <si>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</si>
  <si>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</si>
  <si>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</si>
  <si>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</si>
  <si>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</si>
  <si>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</si>
  <si>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</si>
  <si>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</si>
  <si>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</si>
  <si>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</si>
  <si>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</si>
  <si>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</si>
  <si>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</si>
  <si>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</si>
  <si>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</si>
  <si>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</si>
  <si>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</si>
  <si>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</si>
  <si>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</si>
  <si>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</si>
  <si>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</si>
  <si>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</si>
  <si>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</si>
  <si>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</si>
  <si>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</si>
  <si>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</si>
  <si>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</si>
  <si>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</si>
  <si>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</si>
  <si>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</si>
  <si>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</si>
  <si>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</si>
  <si>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</si>
  <si>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</si>
  <si>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</si>
  <si>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</si>
  <si>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</si>
  <si>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</si>
  <si>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</si>
  <si>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</si>
  <si>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</si>
  <si>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</si>
  <si>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</si>
  <si>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</si>
  <si>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</si>
  <si>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</si>
  <si>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</si>
  <si>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</si>
  <si>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</si>
  <si>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</si>
  <si>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</si>
  <si>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</si>
  <si>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</si>
  <si>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</si>
  <si>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</si>
  <si>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</si>
  <si>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</si>
  <si>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</si>
  <si>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</si>
  <si>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</si>
  <si>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</si>
  <si>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</si>
  <si>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</si>
  <si>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</si>
  <si>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</si>
  <si>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</si>
  <si>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</si>
  <si>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</si>
  <si>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</si>
  <si>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</si>
  <si>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</si>
  <si>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</si>
  <si>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</si>
  <si>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</si>
  <si>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</si>
  <si>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</si>
  <si>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</si>
  <si>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</si>
  <si>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</si>
  <si>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</si>
  <si>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</si>
  <si>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</si>
  <si>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</si>
  <si>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</si>
  <si>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</si>
  <si>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</si>
  <si>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</si>
  <si>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</si>
  <si>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</si>
  <si>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</si>
  <si>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</si>
  <si>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</si>
  <si>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</si>
  <si>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</si>
  <si>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</si>
  <si>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</si>
  <si>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</si>
  <si>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</si>
  <si>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</si>
  <si>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</si>
  <si>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</si>
  <si>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</si>
  <si>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</si>
  <si>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</si>
  <si>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</si>
  <si>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</si>
  <si>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</si>
  <si>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</si>
  <si>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</si>
  <si>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</si>
  <si>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</si>
  <si>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</si>
  <si>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</si>
  <si>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</si>
  <si>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</si>
  <si>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</si>
  <si>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</si>
  <si>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</si>
  <si>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</si>
  <si>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</si>
  <si>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</si>
  <si>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</si>
  <si>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</si>
  <si>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</si>
  <si>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</si>
  <si>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</si>
  <si>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</si>
  <si>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</si>
  <si>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</si>
  <si>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</si>
  <si>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</si>
  <si>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</si>
  <si>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</si>
  <si>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</si>
  <si>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</si>
  <si>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</si>
  <si>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</si>
  <si>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</si>
  <si>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</si>
  <si>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</si>
  <si>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</si>
  <si>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</si>
  <si>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</si>
  <si>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</si>
  <si>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</si>
  <si>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</si>
  <si>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</si>
  <si>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</si>
  <si>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</si>
  <si>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</si>
  <si>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</si>
  <si>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</si>
  <si>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</si>
  <si>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</si>
  <si>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</si>
  <si>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</si>
  <si>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</si>
  <si>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</si>
  <si>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</si>
  <si>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</si>
  <si>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</si>
  <si>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</si>
  <si>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</si>
  <si>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</si>
  <si>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</si>
  <si>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</si>
  <si>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</si>
  <si>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</si>
  <si>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</si>
  <si>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</si>
  <si>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</si>
  <si>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</si>
  <si>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</si>
  <si>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</si>
  <si>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</si>
  <si>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</si>
  <si>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</si>
  <si>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</si>
  <si>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</si>
  <si>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</si>
  <si>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</si>
  <si>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</si>
  <si>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</si>
  <si>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</si>
  <si>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</si>
  <si>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</si>
  <si>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</si>
  <si>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</si>
  <si>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</si>
  <si>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</si>
  <si>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</si>
  <si>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</si>
  <si>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</si>
  <si>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</si>
  <si>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</si>
  <si>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</si>
  <si>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</si>
  <si>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</si>
  <si>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</si>
  <si>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</si>
  <si>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</si>
  <si>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</si>
  <si>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</si>
  <si>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</si>
  <si>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</si>
  <si>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</si>
  <si>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</si>
  <si>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</si>
  <si>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</si>
  <si>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</si>
  <si>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</si>
  <si>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</si>
  <si>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</si>
  <si>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</si>
  <si>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</si>
  <si>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</si>
  <si>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</si>
  <si>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</si>
  <si>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</si>
  <si>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</si>
  <si>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</si>
  <si>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</si>
  <si>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</si>
  <si>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</si>
  <si>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</si>
  <si>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</si>
  <si>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</si>
  <si>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</si>
  <si>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</si>
  <si>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</si>
  <si>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</si>
  <si>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</si>
  <si>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</si>
  <si>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</si>
  <si>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</si>
  <si>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</si>
  <si>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</si>
  <si>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</si>
  <si>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</si>
  <si>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</si>
  <si>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</si>
  <si>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</si>
  <si>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</si>
  <si>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</si>
  <si>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</si>
  <si>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</si>
  <si>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</si>
  <si>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</si>
  <si>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</si>
  <si>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</si>
  <si>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</si>
  <si>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</si>
  <si>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</si>
  <si>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</si>
  <si>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</si>
  <si>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</si>
  <si>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</si>
  <si>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</si>
  <si>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</si>
  <si>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</si>
  <si>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</si>
  <si>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</si>
  <si>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</si>
  <si>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</si>
  <si>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</si>
  <si>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</si>
  <si>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</si>
  <si>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</si>
  <si>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</si>
  <si>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</si>
  <si>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</si>
  <si>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</si>
  <si>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</si>
  <si>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</si>
  <si>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</si>
  <si>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</si>
  <si>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</si>
  <si>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</si>
  <si>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</si>
  <si>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</si>
  <si>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</si>
  <si>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</si>
  <si>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</si>
  <si>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</si>
  <si>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</si>
  <si>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</si>
  <si>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</si>
  <si>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</si>
  <si>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</si>
  <si>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</si>
  <si>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</si>
  <si>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</si>
  <si>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</si>
  <si>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</si>
  <si>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</si>
  <si>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</si>
  <si>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</si>
  <si>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</si>
  <si>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</si>
  <si>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</si>
  <si>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</si>
  <si>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</si>
  <si>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</si>
  <si>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</si>
  <si>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</si>
  <si>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</si>
  <si>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</si>
  <si>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</si>
  <si>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</si>
  <si>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</si>
  <si>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</si>
  <si>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</si>
  <si>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</si>
  <si>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</si>
  <si>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</si>
  <si>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</si>
  <si>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</si>
  <si>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</si>
  <si>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</si>
  <si>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</si>
  <si>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</si>
  <si>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</si>
  <si>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</si>
  <si>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</si>
  <si>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</si>
  <si>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</si>
  <si>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</si>
  <si>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</si>
  <si>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</si>
  <si>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</si>
  <si>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</si>
  <si>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</si>
  <si>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</si>
  <si>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</si>
  <si>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</si>
  <si>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</si>
  <si>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</si>
  <si>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</si>
  <si>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</si>
  <si>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</si>
  <si>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</si>
  <si>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</si>
  <si>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</si>
  <si>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</si>
  <si>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</si>
  <si>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</si>
  <si>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</si>
  <si>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</si>
  <si>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</si>
  <si>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</si>
  <si>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</si>
  <si>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</si>
  <si>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</si>
  <si>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</si>
  <si>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</si>
  <si>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</si>
  <si>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</si>
  <si>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</si>
  <si>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</si>
  <si>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</si>
  <si>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</si>
  <si>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</si>
  <si>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</si>
  <si>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</si>
  <si>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</si>
  <si>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</si>
  <si>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</si>
  <si>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</si>
  <si>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</si>
  <si>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</si>
  <si>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</si>
  <si>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</si>
  <si>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</si>
  <si>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</si>
  <si>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</si>
  <si>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</si>
  <si>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</si>
  <si>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</si>
  <si>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</si>
  <si>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</si>
  <si>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</si>
  <si>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</si>
  <si>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</si>
  <si>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</si>
  <si>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</si>
  <si>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</si>
  <si>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</si>
  <si>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</si>
  <si>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</si>
  <si>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</si>
  <si>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</si>
  <si>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</si>
  <si>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</si>
  <si>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</si>
  <si>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</si>
  <si>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</si>
  <si>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</si>
  <si>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</si>
  <si>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</si>
  <si>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</si>
  <si>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</si>
  <si>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</si>
  <si>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</si>
  <si>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</si>
  <si>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</si>
  <si>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</si>
  <si>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</si>
  <si>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</si>
  <si>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</si>
  <si>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</si>
  <si>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</si>
  <si>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</si>
  <si>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</si>
  <si>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</si>
  <si>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</si>
  <si>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</si>
  <si>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</si>
  <si>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</si>
  <si>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</si>
  <si>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</si>
  <si>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</si>
  <si>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</si>
  <si>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</si>
  <si>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</si>
  <si>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</si>
  <si>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</si>
  <si>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</si>
  <si>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</si>
  <si>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</si>
  <si>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</si>
  <si>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</si>
  <si>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</si>
  <si>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</si>
  <si>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</si>
  <si>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</si>
  <si>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</si>
  <si>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</si>
  <si>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</si>
  <si>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</si>
  <si>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</si>
  <si>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</si>
  <si>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</si>
  <si>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</si>
  <si>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</si>
  <si>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</si>
  <si>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</si>
  <si>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</si>
  <si>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</si>
  <si>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</si>
  <si>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</si>
  <si>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</si>
  <si>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</si>
  <si>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</si>
  <si>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</si>
  <si>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</si>
  <si>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</si>
  <si>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</si>
  <si>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</si>
  <si>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</si>
  <si>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</si>
  <si>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</si>
  <si>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</si>
  <si>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</si>
  <si>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</si>
  <si>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</si>
  <si>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</si>
  <si>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</si>
  <si>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</si>
  <si>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</si>
  <si>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</si>
  <si>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</si>
  <si>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</si>
  <si>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</si>
  <si>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</si>
  <si>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</si>
  <si>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</si>
  <si>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</si>
  <si>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</si>
  <si>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</si>
  <si>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</si>
  <si>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</si>
  <si>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</si>
  <si>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</si>
  <si>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</si>
  <si>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</si>
  <si>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</si>
  <si>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</si>
  <si>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</si>
  <si>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</si>
  <si>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</si>
  <si>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</si>
  <si>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</si>
  <si>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</si>
  <si>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</si>
  <si>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</si>
  <si>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</si>
  <si>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</si>
  <si>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</si>
  <si>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</si>
  <si>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</si>
  <si>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</si>
  <si>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</si>
  <si>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</si>
  <si>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</si>
  <si>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</si>
  <si>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</si>
  <si>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</si>
  <si>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</si>
  <si>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</si>
  <si>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</si>
  <si>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</si>
  <si>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</si>
  <si>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</si>
  <si>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</si>
  <si>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</si>
  <si>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</si>
  <si>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</si>
  <si>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</si>
  <si>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</si>
  <si>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</si>
  <si>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</si>
  <si>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</si>
  <si>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</si>
  <si>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</si>
  <si>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</si>
  <si>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</si>
  <si>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</si>
  <si>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</si>
  <si>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</si>
  <si>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</si>
  <si>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</si>
  <si>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</si>
  <si>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</si>
  <si>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</si>
  <si>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</si>
  <si>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</si>
  <si>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</si>
  <si>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</si>
  <si>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</si>
  <si>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</si>
  <si>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</si>
  <si>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</si>
  <si>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</si>
  <si>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</si>
  <si>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</si>
  <si>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</si>
  <si>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</si>
  <si>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</si>
  <si>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</si>
  <si>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</si>
  <si>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</si>
  <si>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</si>
  <si>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</si>
  <si>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</si>
  <si>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</si>
  <si>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</si>
  <si>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</si>
  <si>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</si>
  <si>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</si>
  <si>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</si>
  <si>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</si>
  <si>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</si>
  <si>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</si>
  <si>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</si>
  <si>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</si>
  <si>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</si>
  <si>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</si>
  <si>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</si>
  <si>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</si>
  <si>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</si>
  <si>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</si>
  <si>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</si>
  <si>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</si>
  <si>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</si>
  <si>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</si>
  <si>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</si>
  <si>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</si>
  <si>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</si>
  <si>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</si>
  <si>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</si>
  <si>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</si>
  <si>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</si>
  <si>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</si>
  <si>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</si>
  <si>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</si>
  <si>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</si>
  <si>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</si>
  <si>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</si>
  <si>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</si>
  <si>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</si>
  <si>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</si>
  <si>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</si>
  <si>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</si>
  <si>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</si>
  <si>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</si>
  <si>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</si>
  <si>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</si>
  <si>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</si>
  <si>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</si>
  <si>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</si>
  <si>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</si>
  <si>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</si>
  <si>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</si>
  <si>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</si>
  <si>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</si>
  <si>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</si>
  <si>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</si>
  <si>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</si>
  <si>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</si>
  <si>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</si>
  <si>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</si>
  <si>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</si>
  <si>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</si>
  <si>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</si>
  <si>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</si>
  <si>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</si>
  <si>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</si>
  <si>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</si>
  <si>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</si>
  <si>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</si>
  <si>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</si>
  <si>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</si>
  <si>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</si>
  <si>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</si>
  <si>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</si>
  <si>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</si>
  <si>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</si>
  <si>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</si>
  <si>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</si>
  <si>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</si>
  <si>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</si>
  <si>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</si>
  <si>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</si>
  <si>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</si>
  <si>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</si>
  <si>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</si>
  <si>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</si>
  <si>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</si>
  <si>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</si>
  <si>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</si>
  <si>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</si>
  <si>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</si>
  <si>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</si>
  <si>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</si>
  <si>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</si>
  <si>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</si>
  <si>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</si>
  <si>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</si>
  <si>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</si>
  <si>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</si>
  <si>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</si>
  <si>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</si>
  <si>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</si>
  <si>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</si>
  <si>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</si>
  <si>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</si>
  <si>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</si>
  <si>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</si>
  <si>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</si>
  <si>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</si>
  <si>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</si>
  <si>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</si>
  <si>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</si>
  <si>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</si>
  <si>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</si>
  <si>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</si>
  <si>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</si>
  <si>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</si>
  <si>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</si>
  <si>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</si>
  <si>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</si>
  <si>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</si>
  <si>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</si>
  <si>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</si>
  <si>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</si>
  <si>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</si>
  <si>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</si>
  <si>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</si>
  <si>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</si>
  <si>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</si>
  <si>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</si>
  <si>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</si>
  <si>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</si>
  <si>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</si>
  <si>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</si>
  <si>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</si>
  <si>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</si>
  <si>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</si>
  <si>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</si>
  <si>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</si>
  <si>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</si>
  <si>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</si>
  <si>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</si>
  <si>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</si>
  <si>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</si>
  <si>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</si>
  <si>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</si>
  <si>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</si>
  <si>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</si>
  <si>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</si>
  <si>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</si>
  <si>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</si>
  <si>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</si>
  <si>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</si>
  <si>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</si>
  <si>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</si>
  <si>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</si>
  <si>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</si>
  <si>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</si>
  <si>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</si>
  <si>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</si>
  <si>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</si>
  <si>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</si>
  <si>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</si>
  <si>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</si>
  <si>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</si>
  <si>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</si>
  <si>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</si>
  <si>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</si>
  <si>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</si>
  <si>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</si>
  <si>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</si>
  <si>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</si>
  <si>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</si>
  <si>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</si>
  <si>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</si>
  <si>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</si>
  <si>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</si>
  <si>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</si>
  <si>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</si>
  <si>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</si>
  <si>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</si>
  <si>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</si>
  <si>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</si>
  <si>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</si>
  <si>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</si>
  <si>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</si>
  <si>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</si>
  <si>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</si>
  <si>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</si>
  <si>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</si>
  <si>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</si>
  <si>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</si>
  <si>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</si>
  <si>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</si>
  <si>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</si>
  <si>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</si>
  <si>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</si>
  <si>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</si>
  <si>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</si>
  <si>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</si>
  <si>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</si>
  <si>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</si>
  <si>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</si>
  <si>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</si>
  <si>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</si>
  <si>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</si>
  <si>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</si>
  <si>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</si>
  <si>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</si>
  <si>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</si>
  <si>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</si>
  <si>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</si>
  <si>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</si>
  <si>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</si>
  <si>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</si>
  <si>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</si>
  <si>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</si>
  <si>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</si>
  <si>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</si>
  <si>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</si>
  <si>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</si>
  <si>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</si>
  <si>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</si>
  <si>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</si>
  <si>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</si>
  <si>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</si>
  <si>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</si>
  <si>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</si>
  <si>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</si>
  <si>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</si>
  <si>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</si>
  <si>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</si>
  <si>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</si>
  <si>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</si>
  <si>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</si>
  <si>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</si>
  <si>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</si>
  <si>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</si>
  <si>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</si>
  <si>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</si>
  <si>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</si>
  <si>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</si>
  <si>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</si>
  <si>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</si>
  <si>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</si>
  <si>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</si>
  <si>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</si>
  <si>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</si>
  <si>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</si>
  <si>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</si>
  <si>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</si>
  <si>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</si>
  <si>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</si>
  <si>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</si>
  <si>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</si>
  <si>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</si>
  <si>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</si>
  <si>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</si>
  <si>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</si>
  <si>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</si>
  <si>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</si>
  <si>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</si>
  <si>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</si>
  <si>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</si>
  <si>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</si>
  <si>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</si>
  <si>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</si>
  <si>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</si>
  <si>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</si>
  <si>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</si>
  <si>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</si>
  <si>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</si>
  <si>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</si>
  <si>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</si>
  <si>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</si>
  <si>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</si>
  <si>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</si>
  <si>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</si>
  <si>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</si>
  <si>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</si>
  <si>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</si>
  <si>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</si>
  <si>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</si>
  <si>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</si>
  <si>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</si>
  <si>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</si>
  <si>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</si>
  <si>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</si>
  <si>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</si>
  <si>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</si>
  <si>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</si>
  <si>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</si>
  <si>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</si>
  <si>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</si>
  <si>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</si>
  <si>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</si>
  <si>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</si>
  <si>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</si>
  <si>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</si>
  <si>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</si>
  <si>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</si>
  <si>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</si>
  <si>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</si>
  <si>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</si>
  <si>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</si>
  <si>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</si>
  <si>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</si>
  <si>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</si>
  <si>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</si>
  <si>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</si>
  <si>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</si>
  <si>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</si>
  <si>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</si>
  <si>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</si>
  <si>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</si>
  <si>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</si>
  <si>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</si>
  <si>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</si>
  <si>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</si>
  <si>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</si>
  <si>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</si>
  <si>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</si>
  <si>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</si>
  <si>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</si>
  <si>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</si>
  <si>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</si>
  <si>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</si>
  <si>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</si>
  <si>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</si>
  <si>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</si>
  <si>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</si>
  <si>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</si>
  <si>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</si>
  <si>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</si>
  <si>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</si>
  <si>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</si>
  <si>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</si>
  <si>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</si>
  <si>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</si>
  <si>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</si>
  <si>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</si>
  <si>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</si>
  <si>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</si>
  <si>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</si>
  <si>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</si>
  <si>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</si>
  <si>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</si>
  <si>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</si>
  <si>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</si>
  <si>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</si>
  <si>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</si>
  <si>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</si>
  <si>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</si>
  <si>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</si>
  <si>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</si>
  <si>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</si>
  <si>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</si>
  <si>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</si>
  <si>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</si>
  <si>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</si>
  <si>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</si>
  <si>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</si>
  <si>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</si>
  <si>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</si>
  <si>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</si>
  <si>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</si>
  <si>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</si>
  <si>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</si>
  <si>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</si>
  <si>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</si>
  <si>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</si>
  <si>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</si>
  <si>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</si>
  <si>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</si>
  <si>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</si>
  <si>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</si>
  <si>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</si>
  <si>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</si>
  <si>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</si>
  <si>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</si>
  <si>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</si>
  <si>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</si>
  <si>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</si>
  <si>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</si>
  <si>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</si>
  <si>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</si>
  <si>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</si>
  <si>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</si>
  <si>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</si>
  <si>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</si>
  <si>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</si>
  <si>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</si>
  <si>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</si>
  <si>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</si>
  <si>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</si>
  <si>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</si>
  <si>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</si>
  <si>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</si>
  <si>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</si>
  <si>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</si>
  <si>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</si>
  <si>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</si>
  <si>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</si>
  <si>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</si>
  <si>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</si>
  <si>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</si>
  <si>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</si>
  <si>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</si>
  <si>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</si>
  <si>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</si>
  <si>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</si>
  <si>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</si>
  <si>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</si>
  <si>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</si>
  <si>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</si>
  <si>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</si>
  <si>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</si>
  <si>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</si>
  <si>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</si>
  <si>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</si>
  <si>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</si>
  <si>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</si>
  <si>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</si>
  <si>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</si>
  <si>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</si>
  <si>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</si>
  <si>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</si>
  <si>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</si>
  <si>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</si>
  <si>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</si>
  <si>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</si>
  <si>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</si>
  <si>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</si>
  <si>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</si>
  <si>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</si>
  <si>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</si>
  <si>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</si>
  <si>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</si>
  <si>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</si>
  <si>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</si>
  <si>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</si>
  <si>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</si>
  <si>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</si>
  <si>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</si>
  <si>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</si>
  <si>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</si>
  <si>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</si>
  <si>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</si>
  <si>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</si>
  <si>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</si>
  <si>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</si>
  <si>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</si>
  <si>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</si>
  <si>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</si>
  <si>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</si>
  <si>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</si>
  <si>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</si>
  <si>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</si>
  <si>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</si>
  <si>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</si>
  <si>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</si>
  <si>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</si>
  <si>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</si>
  <si>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</si>
  <si>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</si>
  <si>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</si>
  <si>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</si>
  <si>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</si>
  <si>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</si>
  <si>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</si>
  <si>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</si>
  <si>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</si>
  <si>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</si>
  <si>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</si>
  <si>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</si>
  <si>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</si>
  <si>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</si>
  <si>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</si>
  <si>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</si>
  <si>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</si>
  <si>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</si>
  <si>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</si>
  <si>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</si>
  <si>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</si>
  <si>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</si>
  <si>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</si>
  <si>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</si>
  <si>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</si>
  <si>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</si>
  <si>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</si>
  <si>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</si>
  <si>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</si>
  <si>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</si>
  <si>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</si>
  <si>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</si>
  <si>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</si>
  <si>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</si>
  <si>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</si>
  <si>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</si>
  <si>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</si>
  <si>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</si>
  <si>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</si>
  <si>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</si>
  <si>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</si>
  <si>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</si>
  <si>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</si>
  <si>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</si>
  <si>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</si>
  <si>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</si>
  <si>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</si>
  <si>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</si>
  <si>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</si>
  <si>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</si>
  <si>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</si>
  <si>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</si>
  <si>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</si>
  <si>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</si>
  <si>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</si>
  <si>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</si>
  <si>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</si>
  <si>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</si>
  <si>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</si>
  <si>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</si>
  <si>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</si>
  <si>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</si>
  <si>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</si>
  <si>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</si>
  <si>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</si>
  <si>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</si>
  <si>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</si>
  <si>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</si>
  <si>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</si>
  <si>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</si>
  <si>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</si>
  <si>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</si>
  <si>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</si>
  <si>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</si>
  <si>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</si>
  <si>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</si>
  <si>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</si>
  <si>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</si>
  <si>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</si>
  <si>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</si>
  <si>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</si>
  <si>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</si>
  <si>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</si>
  <si>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</si>
  <si>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</si>
  <si>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</si>
  <si>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</si>
  <si>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</si>
  <si>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</si>
  <si>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</si>
  <si>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</si>
  <si>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</si>
  <si>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</si>
  <si>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</si>
  <si>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</si>
  <si>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</si>
  <si>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</si>
  <si>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</si>
  <si>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</si>
  <si>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</si>
  <si>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</si>
  <si>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</si>
  <si>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</si>
  <si>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</si>
  <si>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</si>
  <si>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</si>
  <si>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</si>
  <si>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</si>
  <si>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</si>
  <si>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</si>
  <si>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</si>
  <si>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</si>
  <si>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</si>
  <si>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</si>
  <si>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</si>
  <si>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</si>
  <si>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</si>
  <si>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</si>
  <si>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</si>
  <si>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</si>
  <si>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</si>
  <si>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</si>
  <si>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</si>
  <si>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</si>
  <si>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</si>
  <si>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</si>
  <si>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</si>
  <si>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</si>
  <si>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</si>
  <si>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</si>
  <si>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</si>
  <si>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</si>
  <si>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</si>
  <si>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</si>
  <si>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</si>
  <si>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</si>
  <si>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</si>
  <si>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</si>
  <si>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</si>
  <si>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</si>
  <si>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</si>
  <si>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</si>
  <si>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</si>
  <si>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</si>
  <si>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</si>
  <si>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</si>
  <si>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</si>
  <si>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</si>
  <si>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</si>
  <si>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</si>
  <si>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</si>
  <si>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</si>
  <si>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</si>
  <si>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</si>
  <si>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</si>
  <si>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</si>
  <si>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</si>
  <si>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</si>
  <si>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</si>
  <si>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</si>
  <si>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</si>
  <si>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</si>
  <si>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</si>
  <si>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</si>
  <si>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</si>
  <si>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</si>
  <si>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</si>
  <si>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</si>
  <si>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</si>
  <si>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</si>
  <si>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</si>
  <si>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</si>
  <si>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</si>
  <si>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</si>
  <si>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</si>
  <si>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</si>
  <si>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</si>
  <si>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</si>
  <si>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</si>
  <si>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</si>
  <si>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</si>
  <si>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</si>
  <si>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</si>
  <si>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</si>
  <si>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</si>
  <si>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</si>
  <si>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</si>
  <si>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</si>
  <si>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</si>
  <si>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</si>
  <si>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</si>
  <si>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</si>
  <si>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</si>
  <si>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</si>
  <si>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</si>
  <si>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</si>
  <si>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</si>
  <si>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</si>
  <si>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</si>
  <si>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</si>
  <si>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</si>
  <si>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</si>
  <si>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</si>
  <si>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</si>
  <si>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</si>
  <si>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</si>
  <si>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</si>
  <si>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</si>
  <si>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</si>
  <si>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</si>
  <si>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</si>
  <si>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</si>
  <si>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</si>
  <si>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</si>
  <si>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</si>
  <si>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</si>
  <si>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</si>
  <si>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</si>
  <si>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</si>
  <si>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</si>
  <si>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</si>
  <si>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</si>
  <si>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</si>
  <si>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</si>
  <si>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</si>
  <si>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</si>
  <si>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</si>
  <si>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</si>
  <si>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</si>
  <si>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</si>
  <si>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</si>
  <si>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</si>
  <si>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</si>
  <si>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</si>
  <si>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</si>
  <si>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</si>
  <si>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</si>
  <si>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</si>
  <si>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</si>
  <si>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</si>
  <si>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</si>
  <si>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</si>
  <si>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</si>
  <si>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</si>
  <si>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</si>
  <si>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</si>
  <si>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</si>
  <si>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</si>
  <si>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</si>
  <si>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</si>
  <si>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</si>
  <si>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</si>
  <si>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</si>
  <si>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</si>
  <si>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</si>
  <si>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</si>
  <si>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</si>
  <si>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</si>
  <si>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</si>
  <si>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</si>
  <si>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</si>
  <si>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</si>
  <si>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</si>
  <si>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</si>
  <si>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</si>
  <si>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</si>
  <si>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</si>
  <si>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</si>
  <si>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</si>
  <si>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</si>
  <si>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</si>
  <si>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</si>
  <si>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</si>
  <si>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</si>
  <si>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</si>
  <si>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</si>
  <si>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</si>
  <si>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</si>
  <si>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</si>
  <si>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</si>
  <si>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</si>
  <si>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</si>
  <si>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</si>
  <si>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</si>
  <si>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</si>
  <si>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</si>
  <si>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</si>
  <si>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</si>
  <si>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</si>
  <si>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</si>
  <si>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</si>
  <si>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</si>
  <si>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</si>
  <si>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</si>
  <si>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</si>
  <si>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</si>
  <si>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</si>
  <si>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</si>
  <si>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</si>
  <si>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</si>
  <si>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</si>
  <si>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</si>
  <si>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</si>
  <si>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</si>
  <si>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</si>
  <si>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</si>
  <si>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</si>
  <si>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</si>
  <si>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</si>
  <si>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</si>
  <si>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</si>
  <si>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</si>
  <si>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</si>
  <si>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</si>
  <si>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</si>
  <si>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</si>
  <si>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</si>
  <si>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</si>
  <si>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</si>
  <si>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</si>
  <si>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</si>
  <si>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</si>
  <si>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</si>
  <si>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</si>
  <si>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</si>
  <si>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</si>
  <si>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</si>
  <si>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</si>
  <si>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</si>
  <si>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</si>
  <si>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</si>
  <si>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</si>
  <si>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</si>
  <si>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</si>
  <si>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</si>
  <si>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</si>
  <si>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</si>
  <si>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</si>
  <si>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</si>
  <si>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</si>
  <si>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</si>
  <si>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</si>
  <si>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</si>
  <si>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</si>
  <si>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</si>
  <si>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</si>
  <si>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</si>
  <si>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</si>
  <si>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</si>
  <si>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</si>
  <si>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</si>
  <si>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</si>
  <si>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</si>
  <si>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</si>
  <si>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</si>
  <si>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</si>
  <si>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</si>
  <si>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</si>
  <si>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</si>
  <si>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</si>
  <si>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</si>
  <si>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</si>
  <si>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</si>
  <si>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</si>
  <si>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</si>
  <si>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</si>
  <si>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</si>
  <si>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</si>
  <si>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</si>
  <si>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</si>
  <si>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</si>
  <si>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</si>
  <si>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</si>
  <si>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</si>
  <si>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</si>
  <si>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</si>
  <si>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</si>
  <si>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</si>
  <si>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</si>
  <si>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</si>
  <si>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</si>
  <si>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</si>
  <si>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</si>
  <si>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</si>
  <si>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</si>
  <si>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</si>
  <si>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</si>
  <si>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</si>
  <si>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</si>
  <si>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</si>
  <si>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</si>
  <si>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</si>
  <si>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</si>
  <si>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</si>
  <si>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</si>
  <si>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</si>
  <si>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</si>
  <si>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</si>
  <si>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</si>
  <si>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</si>
  <si>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</si>
  <si>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</si>
  <si>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</si>
  <si>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</si>
  <si>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</si>
  <si>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</si>
  <si>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</si>
  <si>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</si>
  <si>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</si>
  <si>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</si>
  <si>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</si>
  <si>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</si>
  <si>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</si>
  <si>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</si>
  <si>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</si>
  <si>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</si>
  <si>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</si>
  <si>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</si>
  <si>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</si>
  <si>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</si>
  <si>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</si>
  <si>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</si>
  <si>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</si>
  <si>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</si>
  <si>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</si>
  <si>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</si>
  <si>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</si>
  <si>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</si>
  <si>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</si>
  <si>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</si>
  <si>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</si>
  <si>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</si>
  <si>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</si>
  <si>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</si>
  <si>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</si>
  <si>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</si>
  <si>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</si>
  <si>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</si>
  <si>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</si>
  <si>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</si>
  <si>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</si>
  <si>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</si>
  <si>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</si>
  <si>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</si>
  <si>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</si>
  <si>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</si>
  <si>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</si>
  <si>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</si>
  <si>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</si>
  <si>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</si>
  <si>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</si>
  <si>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</si>
  <si>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</si>
  <si>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</si>
  <si>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</si>
  <si>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</si>
  <si>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</si>
  <si>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</si>
  <si>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</si>
  <si>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</si>
  <si>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</si>
  <si>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</si>
  <si>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</si>
  <si>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</si>
  <si>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</si>
  <si>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</si>
  <si>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</si>
  <si>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</si>
  <si>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</si>
  <si>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</si>
  <si>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</si>
  <si>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</si>
  <si>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</si>
  <si>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</si>
  <si>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</si>
  <si>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</si>
  <si>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</si>
  <si>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</si>
  <si>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</si>
  <si>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</si>
  <si>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</si>
  <si>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</si>
  <si>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</si>
  <si>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</si>
  <si>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</si>
  <si>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</si>
  <si>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</si>
  <si>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</si>
  <si>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</si>
  <si>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</si>
  <si>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</si>
  <si>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</si>
  <si>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</si>
  <si>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</si>
  <si>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</si>
  <si>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</si>
  <si>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</si>
  <si>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</si>
  <si>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</si>
  <si>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</si>
  <si>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</si>
  <si>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</si>
  <si>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</si>
  <si>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</si>
  <si>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</si>
  <si>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</si>
  <si>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</si>
  <si>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</si>
  <si>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</si>
  <si>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</si>
  <si>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</si>
  <si>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</si>
  <si>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</si>
  <si>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</si>
  <si>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</si>
  <si>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</si>
  <si>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</si>
  <si>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</si>
  <si>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</si>
  <si>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</si>
  <si>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</si>
  <si>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</si>
  <si>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</si>
  <si>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</si>
  <si>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</si>
  <si>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</si>
  <si>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</si>
  <si>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</si>
  <si>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</si>
  <si>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</si>
  <si>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</si>
  <si>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</si>
  <si>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</si>
  <si>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</si>
  <si>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</si>
  <si>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</si>
  <si>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</si>
  <si>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</si>
  <si>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</si>
  <si>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</si>
  <si>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</si>
  <si>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</si>
  <si>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</si>
  <si>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</si>
  <si>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</si>
  <si>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</si>
  <si>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</si>
  <si>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</si>
  <si>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</si>
  <si>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</si>
  <si>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</si>
  <si>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</si>
  <si>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</si>
  <si>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</si>
  <si>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</si>
  <si>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</si>
  <si>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</si>
  <si>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</si>
  <si>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</si>
  <si>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</si>
  <si>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</si>
  <si>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</si>
  <si>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</si>
  <si>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</si>
  <si>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</si>
  <si>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</si>
  <si>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</si>
  <si>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</si>
  <si>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</si>
  <si>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</si>
  <si>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</si>
  <si>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</si>
  <si>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</si>
  <si>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</si>
  <si>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</si>
  <si>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</si>
  <si>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</si>
  <si>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</si>
  <si>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</si>
  <si>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</si>
  <si>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</si>
  <si>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</si>
  <si>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</si>
  <si>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</si>
  <si>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</si>
  <si>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</si>
  <si>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</si>
  <si>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</si>
  <si>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</si>
  <si>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</si>
  <si>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</si>
  <si>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</si>
  <si>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</si>
  <si>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</si>
  <si>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</si>
  <si>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</si>
  <si>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</si>
  <si>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</si>
  <si>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</si>
  <si>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</si>
  <si>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</si>
  <si>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</si>
  <si>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</si>
  <si>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</si>
  <si>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</si>
  <si>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</si>
  <si>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</si>
  <si>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</si>
  <si>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</si>
  <si>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</si>
  <si>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</si>
  <si>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</si>
  <si>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</si>
  <si>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</si>
  <si>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</si>
  <si>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</si>
  <si>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</si>
  <si>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</si>
  <si>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</si>
  <si>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</si>
  <si>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</si>
  <si>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</si>
  <si>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</si>
  <si>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</si>
  <si>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</si>
  <si>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</si>
  <si>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</si>
  <si>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</si>
  <si>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</si>
  <si>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</si>
  <si>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</si>
  <si>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</si>
  <si>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</si>
  <si>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</si>
  <si>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</si>
  <si>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</si>
  <si>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</si>
  <si>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</si>
  <si>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</si>
  <si>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</si>
  <si>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</si>
  <si>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</si>
  <si>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</si>
  <si>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</si>
  <si>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</si>
  <si>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</si>
  <si>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</si>
  <si>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</si>
  <si>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</si>
  <si>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</si>
  <si>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</si>
  <si>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</si>
  <si>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</si>
  <si>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</si>
  <si>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</si>
  <si>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</si>
  <si>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</si>
  <si>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</si>
  <si>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</si>
  <si>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</si>
  <si>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</si>
  <si>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</si>
  <si>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</si>
  <si>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</si>
  <si>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</si>
  <si>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</si>
  <si>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</si>
  <si>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</si>
  <si>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</si>
  <si>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</si>
  <si>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</si>
  <si>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</si>
  <si>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</si>
  <si>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</si>
  <si>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</si>
  <si>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</si>
  <si>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</si>
  <si>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</si>
  <si>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</si>
  <si>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</si>
  <si>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</si>
  <si>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</si>
  <si>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</si>
  <si>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</si>
  <si>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</si>
  <si>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</si>
  <si>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</si>
  <si>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</si>
  <si>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</si>
  <si>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</si>
  <si>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</si>
  <si>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</si>
  <si>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</si>
  <si>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</si>
  <si>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</si>
  <si>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</si>
  <si>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</si>
  <si>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</si>
  <si>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</si>
  <si>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</si>
  <si>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</si>
  <si>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</si>
  <si>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</si>
  <si>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</si>
  <si>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</si>
  <si>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</si>
  <si>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</si>
  <si>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</si>
  <si>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</si>
  <si>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</si>
  <si>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</si>
  <si>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</si>
  <si>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</si>
  <si>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</si>
  <si>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</si>
  <si>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</si>
  <si>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</si>
  <si>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</si>
  <si>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</si>
  <si>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</si>
  <si>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</si>
  <si>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</si>
  <si>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</si>
  <si>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</si>
  <si>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</si>
  <si>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</si>
  <si>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</si>
  <si>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</si>
  <si>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</si>
  <si>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</si>
  <si>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</si>
  <si>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</si>
  <si>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</si>
  <si>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</si>
  <si>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</si>
  <si>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</si>
  <si>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</si>
  <si>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</si>
  <si>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</si>
  <si>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</si>
  <si>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</si>
  <si>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</si>
  <si>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</si>
  <si>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</si>
  <si>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</si>
  <si>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</si>
  <si>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</si>
  <si>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</si>
  <si>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</si>
  <si>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</si>
  <si>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</si>
  <si>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</si>
  <si>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</si>
  <si>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</si>
  <si>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</si>
  <si>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</si>
  <si>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</si>
  <si>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</si>
  <si>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</si>
  <si>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</si>
  <si>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</si>
  <si>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</si>
  <si>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</si>
  <si>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</si>
  <si>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</si>
  <si>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</si>
  <si>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</si>
  <si>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</si>
  <si>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</si>
  <si>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</si>
  <si>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</si>
  <si>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</si>
  <si>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</si>
  <si>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</si>
  <si>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</si>
  <si>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</si>
  <si>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</si>
  <si>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</si>
  <si>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</si>
  <si>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</si>
  <si>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</si>
  <si>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</si>
  <si>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</si>
  <si>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</si>
  <si>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</si>
  <si>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</si>
  <si>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</si>
  <si>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</si>
  <si>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</si>
  <si>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</si>
  <si>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</si>
  <si>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</si>
  <si>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</si>
  <si>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</si>
  <si>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</si>
  <si>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</si>
  <si>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</si>
  <si>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</si>
  <si>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</si>
  <si>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</si>
  <si>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</si>
  <si>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</si>
  <si>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</si>
  <si>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</si>
  <si>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</si>
  <si>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</si>
  <si>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</si>
  <si>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</si>
  <si>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</si>
  <si>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</si>
  <si>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</si>
  <si>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</si>
  <si>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</si>
  <si>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</si>
  <si>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</si>
  <si>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</si>
  <si>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</si>
  <si>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</si>
  <si>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</si>
  <si>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</si>
  <si>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</si>
  <si>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</si>
  <si>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</si>
  <si>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</si>
  <si>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</si>
  <si>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</si>
  <si>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</si>
  <si>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</si>
  <si>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</si>
  <si>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</si>
  <si>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</si>
  <si>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</si>
  <si>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</si>
  <si>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</si>
  <si>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</si>
  <si>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</si>
  <si>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</si>
  <si>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</si>
  <si>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</si>
  <si>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</si>
  <si>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</si>
  <si>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</si>
  <si>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</si>
  <si>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</si>
  <si>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</si>
  <si>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</si>
  <si>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</si>
  <si>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</si>
  <si>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</si>
  <si>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</si>
  <si>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</si>
  <si>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</si>
  <si>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</si>
  <si>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</si>
  <si>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</si>
  <si>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</si>
  <si>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</si>
  <si>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</si>
  <si>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</si>
  <si>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</si>
  <si>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</si>
  <si>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</si>
  <si>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</si>
  <si>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</si>
  <si>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</si>
  <si>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</si>
  <si>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</si>
  <si>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</si>
  <si>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</si>
  <si>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</si>
  <si>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</si>
  <si>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</si>
  <si>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</si>
  <si>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</si>
  <si>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</si>
  <si>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</si>
  <si>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</si>
  <si>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</si>
  <si>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</si>
  <si>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</si>
  <si>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</si>
  <si>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</si>
  <si>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</si>
  <si>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</si>
  <si>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</si>
  <si>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</si>
  <si>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</si>
  <si>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</si>
  <si>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</si>
  <si>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</si>
  <si>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</si>
  <si>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</si>
  <si>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</si>
  <si>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</si>
  <si>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</si>
  <si>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</si>
  <si>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</si>
  <si>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</si>
  <si>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</si>
  <si>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</si>
  <si>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</si>
  <si>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</si>
  <si>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</si>
  <si>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</si>
  <si>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</si>
  <si>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</si>
  <si>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</si>
  <si>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</si>
  <si>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</si>
  <si>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</si>
  <si>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</si>
  <si>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</si>
  <si>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</si>
  <si>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</si>
  <si>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</si>
  <si>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</si>
  <si>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</si>
  <si>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</si>
  <si>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</si>
  <si>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</si>
  <si>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</si>
  <si>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</si>
  <si>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</si>
  <si>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</si>
  <si>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</si>
  <si>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</si>
  <si>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</si>
  <si>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</si>
  <si>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</si>
  <si>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</si>
  <si>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</si>
  <si>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</si>
  <si>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</si>
  <si>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</si>
  <si>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</si>
  <si>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</si>
  <si>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</si>
  <si>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</si>
  <si>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</si>
  <si>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</si>
  <si>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</si>
  <si>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</si>
  <si>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</si>
  <si>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</si>
  <si>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</si>
  <si>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</si>
  <si>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</si>
  <si>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</si>
  <si>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</si>
  <si>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</si>
  <si>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</si>
  <si>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</si>
  <si>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</si>
  <si>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</si>
  <si>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</si>
  <si>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</si>
  <si>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</si>
  <si>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</si>
  <si>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</si>
  <si>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</si>
  <si>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</si>
  <si>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</si>
  <si>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</si>
  <si>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</si>
  <si>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</si>
  <si>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</si>
  <si>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</si>
  <si>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</si>
  <si>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</si>
  <si>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</si>
  <si>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</si>
  <si>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</si>
  <si>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</si>
  <si>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</si>
  <si>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</si>
  <si>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</si>
  <si>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</si>
  <si>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</si>
  <si>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</si>
  <si>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</si>
  <si>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</si>
  <si>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</si>
  <si>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</si>
  <si>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</si>
  <si>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</si>
  <si>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</si>
  <si>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</si>
  <si>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</si>
  <si>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</si>
  <si>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</si>
  <si>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</si>
  <si>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</si>
  <si>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</si>
  <si>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</si>
  <si>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</si>
  <si>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</si>
  <si>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</si>
  <si>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</si>
  <si>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</si>
  <si>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</si>
  <si>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</si>
  <si>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</si>
  <si>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</si>
  <si>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</si>
  <si>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</si>
  <si>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</si>
  <si>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</si>
  <si>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</si>
  <si>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</si>
  <si>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</si>
  <si>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</si>
  <si>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</si>
  <si>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</si>
  <si>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</si>
  <si>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</si>
  <si>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</si>
  <si>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</si>
  <si>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</si>
  <si>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</si>
  <si>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</si>
  <si>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</si>
  <si>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</si>
  <si>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</si>
  <si>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</si>
  <si>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</si>
  <si>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</si>
  <si>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</si>
  <si>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</si>
  <si>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</si>
  <si>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</si>
  <si>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</si>
  <si>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</si>
  <si>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</si>
  <si>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</si>
  <si>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</si>
  <si>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</si>
  <si>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</si>
  <si>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</si>
  <si>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</si>
  <si>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</si>
  <si>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</si>
  <si>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</si>
  <si>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</si>
  <si>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</si>
  <si>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</si>
  <si>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</si>
  <si>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</si>
  <si>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</si>
  <si>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</si>
  <si>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</si>
  <si>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</si>
  <si>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</si>
  <si>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</si>
  <si>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</si>
  <si>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</si>
  <si>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</si>
  <si>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</si>
  <si>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</si>
  <si>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</si>
  <si>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</si>
  <si>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</si>
  <si>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</si>
  <si>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</si>
  <si>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</si>
  <si>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</si>
  <si>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</si>
  <si>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</si>
  <si>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</si>
  <si>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</si>
  <si>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</si>
  <si>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</si>
  <si>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</si>
  <si>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</si>
  <si>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</si>
  <si>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</si>
  <si>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</si>
  <si>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</si>
  <si>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</si>
  <si>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</si>
  <si>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</si>
  <si>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</si>
  <si>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</si>
  <si>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</si>
  <si>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</si>
  <si>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</si>
  <si>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</si>
  <si>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</si>
  <si>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</si>
  <si>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</si>
  <si>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</si>
  <si>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</si>
  <si>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</si>
  <si>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</si>
  <si>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</si>
  <si>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</si>
  <si>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</si>
  <si>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</si>
  <si>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</si>
  <si>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</si>
  <si>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</si>
  <si>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</si>
  <si>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</si>
  <si>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</si>
  <si>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</si>
  <si>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</si>
  <si>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</si>
  <si>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</si>
  <si>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</si>
  <si>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</si>
  <si>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</si>
  <si>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</si>
  <si>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</si>
  <si>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</si>
  <si>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</si>
  <si>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</si>
  <si>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</si>
  <si>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</si>
  <si>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</si>
  <si>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</si>
  <si>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</si>
  <si>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</si>
  <si>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</si>
  <si>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</si>
  <si>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</si>
  <si>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</si>
  <si>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</si>
  <si>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</si>
  <si>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</si>
  <si>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</si>
  <si>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</si>
  <si>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</si>
  <si>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</si>
  <si>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</si>
  <si>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</si>
  <si>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</si>
  <si>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</si>
  <si>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</si>
  <si>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</si>
  <si>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</si>
  <si>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</si>
  <si>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</si>
  <si>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</si>
  <si>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</si>
  <si>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</si>
  <si>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</si>
  <si>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</si>
  <si>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</si>
  <si>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</si>
  <si>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</si>
  <si>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</si>
  <si>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</si>
  <si>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</si>
  <si>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</si>
  <si>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</si>
  <si>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</si>
  <si>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</si>
  <si>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</si>
  <si>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</si>
  <si>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</si>
  <si>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</si>
  <si>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</si>
  <si>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</si>
  <si>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</si>
  <si>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</si>
  <si>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</si>
  <si>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</si>
  <si>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</si>
  <si>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</si>
  <si>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</si>
  <si>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</si>
  <si>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</si>
  <si>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</si>
  <si>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</si>
  <si>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</si>
  <si>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</si>
  <si>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</si>
  <si>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</si>
  <si>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</si>
  <si>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</si>
  <si>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</si>
  <si>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</si>
  <si>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</si>
  <si>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</si>
  <si>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</si>
  <si>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</si>
  <si>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</si>
  <si>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</si>
  <si>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</si>
  <si>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</si>
  <si>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</si>
  <si>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</si>
  <si>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</si>
  <si>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</si>
  <si>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</si>
  <si>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</si>
  <si>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</si>
  <si>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</si>
  <si>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</si>
  <si>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</si>
  <si>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</si>
  <si>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</si>
  <si>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</si>
  <si>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</si>
  <si>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</si>
  <si>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</si>
  <si>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</si>
  <si>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</si>
  <si>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</si>
  <si>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</si>
  <si>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</si>
  <si>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</si>
  <si>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</si>
  <si>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</si>
  <si>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</si>
  <si>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</si>
  <si>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</si>
  <si>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</si>
  <si>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</si>
  <si>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</si>
  <si>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</si>
  <si>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</si>
  <si>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</si>
  <si>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</si>
  <si>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</si>
  <si>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</si>
  <si>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</si>
  <si>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</si>
  <si>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</si>
  <si>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</si>
  <si>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</si>
  <si>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</si>
  <si>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</si>
  <si>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</si>
  <si>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</si>
  <si>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</si>
  <si>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</si>
  <si>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</si>
  <si>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</si>
  <si>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</si>
  <si>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</si>
  <si>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</si>
  <si>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</si>
  <si>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</si>
  <si>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</si>
  <si>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</si>
  <si>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</si>
  <si>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</si>
  <si>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</si>
  <si>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</si>
  <si>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</si>
  <si>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</si>
  <si>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</si>
  <si>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</si>
  <si>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</si>
  <si>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</si>
  <si>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</si>
  <si>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</si>
  <si>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</si>
  <si>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</si>
  <si>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</si>
  <si>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</si>
  <si>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</si>
  <si>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</si>
  <si>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</si>
  <si>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</si>
  <si>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</si>
  <si>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</si>
  <si>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</si>
  <si>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</si>
  <si>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</si>
  <si>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</si>
  <si>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</si>
  <si>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</si>
  <si>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</si>
  <si>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</si>
  <si>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</si>
  <si>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</si>
  <si>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</si>
  <si>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</si>
  <si>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</si>
  <si>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</si>
  <si>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</si>
  <si>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</si>
  <si>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</si>
  <si>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</si>
  <si>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</si>
  <si>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</si>
  <si>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</si>
  <si>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</si>
  <si>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</si>
  <si>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</si>
  <si>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</si>
  <si>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</si>
  <si>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</si>
  <si>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</si>
  <si>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</si>
  <si>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</si>
  <si>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</si>
  <si>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</si>
  <si>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</si>
  <si>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</si>
  <si>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</si>
  <si>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</si>
  <si>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</si>
  <si>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</si>
  <si>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</si>
  <si>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</si>
  <si>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</si>
  <si>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</si>
  <si>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</si>
  <si>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</si>
  <si>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</si>
  <si>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</si>
  <si>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</si>
  <si>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</si>
  <si>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</si>
  <si>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</si>
  <si>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</si>
  <si>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</si>
  <si>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</si>
  <si>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</si>
  <si>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</si>
  <si>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</si>
  <si>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</si>
  <si>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</si>
  <si>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</si>
  <si>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</si>
  <si>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</si>
  <si>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</si>
  <si>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</si>
  <si>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</si>
  <si>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</si>
  <si>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</si>
  <si>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</si>
  <si>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</si>
  <si>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</si>
  <si>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</si>
  <si>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</si>
  <si>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</si>
  <si>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</si>
  <si>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</si>
  <si>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</si>
  <si>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</si>
  <si>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</si>
  <si>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</si>
  <si>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</si>
  <si>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</si>
  <si>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</si>
  <si>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</si>
  <si>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</si>
  <si>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</si>
  <si>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</si>
  <si>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</si>
  <si>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</si>
  <si>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</si>
  <si>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</si>
  <si>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</si>
  <si>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</si>
  <si>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</si>
  <si>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</si>
  <si>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</si>
  <si>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</si>
  <si>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</si>
  <si>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</si>
  <si>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</si>
  <si>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</si>
  <si>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</si>
  <si>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</si>
  <si>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</si>
  <si>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</si>
  <si>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</si>
  <si>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</si>
  <si>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</si>
  <si>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</si>
  <si>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</si>
  <si>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</si>
  <si>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</si>
  <si>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</si>
  <si>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</si>
  <si>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</si>
  <si>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</si>
  <si>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</si>
  <si>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</si>
  <si>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</si>
  <si>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</si>
  <si>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</si>
  <si>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</si>
  <si>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</si>
  <si>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</si>
  <si>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</si>
  <si>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</si>
  <si>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</si>
  <si>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</si>
  <si>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</si>
  <si>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</si>
  <si>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</si>
  <si>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</si>
  <si>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</si>
  <si>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</si>
  <si>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</si>
  <si>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</si>
  <si>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</si>
  <si>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</si>
  <si>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</si>
  <si>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</si>
  <si>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</si>
  <si>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</si>
  <si>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</si>
  <si>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</si>
  <si>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</si>
  <si>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</si>
  <si>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</si>
  <si>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</si>
  <si>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</si>
  <si>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</si>
  <si>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</si>
  <si>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</si>
  <si>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</si>
  <si>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</si>
  <si>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</si>
  <si>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</si>
  <si>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</si>
  <si>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</si>
  <si>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</si>
  <si>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</si>
  <si>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</si>
  <si>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</si>
  <si>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</si>
  <si>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</si>
  <si>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</si>
  <si>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</si>
  <si>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</si>
  <si>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</si>
  <si>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</si>
  <si>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</si>
  <si>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</si>
  <si>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</si>
  <si>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</si>
  <si>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</si>
  <si>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</si>
  <si>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</si>
  <si>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</si>
  <si>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</si>
  <si>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</si>
  <si>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</si>
  <si>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</si>
  <si>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</si>
  <si>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</si>
  <si>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</si>
  <si>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</si>
  <si>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</si>
  <si>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</si>
  <si>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</si>
  <si>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</si>
  <si>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</si>
  <si>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</si>
  <si>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</si>
  <si>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</si>
  <si>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</si>
  <si>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</si>
  <si>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</si>
  <si>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</si>
  <si>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</si>
  <si>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</si>
  <si>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</si>
  <si>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</si>
  <si>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</si>
  <si>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</si>
  <si>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</si>
  <si>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</si>
  <si>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</si>
  <si>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</si>
  <si>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</si>
  <si>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</si>
  <si>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</si>
  <si>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</si>
  <si>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</si>
  <si>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</si>
  <si>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</si>
  <si>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</si>
  <si>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</si>
  <si>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</si>
  <si>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</si>
  <si>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</si>
  <si>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</si>
  <si>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</si>
  <si>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</si>
  <si>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</si>
  <si>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</si>
  <si>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</si>
  <si>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</si>
  <si>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</si>
  <si>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</si>
  <si>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</si>
  <si>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</si>
  <si>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</si>
  <si>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</si>
  <si>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</si>
  <si>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</si>
  <si>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</si>
  <si>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</si>
  <si>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</si>
  <si>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</si>
  <si>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</si>
  <si>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</si>
  <si>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</si>
  <si>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</si>
  <si>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</si>
  <si>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</si>
  <si>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</si>
  <si>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</si>
  <si>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</si>
  <si>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</si>
  <si>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</si>
  <si>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</si>
  <si>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</si>
  <si>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</si>
  <si>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</si>
  <si>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</si>
  <si>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</si>
  <si>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</si>
  <si>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</si>
  <si>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</si>
  <si>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</si>
  <si>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</si>
  <si>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</si>
  <si>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</si>
  <si>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</si>
  <si>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</si>
  <si>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</si>
  <si>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</si>
  <si>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</si>
  <si>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</si>
  <si>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</si>
  <si>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</si>
  <si>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</si>
  <si>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</si>
  <si>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</si>
  <si>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</si>
  <si>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</si>
  <si>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</si>
  <si>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</si>
  <si>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</si>
  <si>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</si>
  <si>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</si>
  <si>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</si>
  <si>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</si>
  <si>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</si>
  <si>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</si>
  <si>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</si>
  <si>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</si>
  <si>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</si>
  <si>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</si>
  <si>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</si>
  <si>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</si>
  <si>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</si>
  <si>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</si>
  <si>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</si>
  <si>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</si>
  <si>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</si>
  <si>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</si>
  <si>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</si>
  <si>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</si>
  <si>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</si>
  <si>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</si>
  <si>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</si>
  <si>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</si>
  <si>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</si>
  <si>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</si>
  <si>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</si>
  <si>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</si>
  <si>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</si>
  <si>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</si>
  <si>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</si>
  <si>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</si>
  <si>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</si>
  <si>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</si>
  <si>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</si>
  <si>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</si>
  <si>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</si>
  <si>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</si>
  <si>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</si>
  <si>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</si>
  <si>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</si>
  <si>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</si>
  <si>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</si>
  <si>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</si>
  <si>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</si>
  <si>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</si>
  <si>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</si>
  <si>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</si>
  <si>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</si>
  <si>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</si>
  <si>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</si>
  <si>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</si>
  <si>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</si>
  <si>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</si>
  <si>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</si>
  <si>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</si>
  <si>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</si>
  <si>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</si>
  <si>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</si>
  <si>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</si>
  <si>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</si>
  <si>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</si>
  <si>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</si>
  <si>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</si>
  <si>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</si>
  <si>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</si>
  <si>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</si>
  <si>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</si>
  <si>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</si>
  <si>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</si>
  <si>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</si>
  <si>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</si>
  <si>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</si>
  <si>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</si>
  <si>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</si>
  <si>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</si>
  <si>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</si>
  <si>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</si>
  <si>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</si>
  <si>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</si>
  <si>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</si>
  <si>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</si>
  <si>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</si>
  <si>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</si>
  <si>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</si>
  <si>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</si>
  <si>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</si>
  <si>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</si>
  <si>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</si>
  <si>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</si>
  <si>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</si>
  <si>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</si>
  <si>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</si>
  <si>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</si>
  <si>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</si>
  <si>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</si>
  <si>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</si>
  <si>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</si>
  <si>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</si>
  <si>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</si>
  <si>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</si>
  <si>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</si>
  <si>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</si>
  <si>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</si>
  <si>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</si>
  <si>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</si>
  <si>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</si>
  <si>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</si>
  <si>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</si>
  <si>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</si>
  <si>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</si>
  <si>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</si>
  <si>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</si>
  <si>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</si>
  <si>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</si>
  <si>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</si>
  <si>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</si>
  <si>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</si>
  <si>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</si>
  <si>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</si>
  <si>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</si>
  <si>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</si>
  <si>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</si>
  <si>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</si>
  <si>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</si>
  <si>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</si>
  <si>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</si>
  <si>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</si>
  <si>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</si>
  <si>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</si>
  <si>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</si>
  <si>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</si>
  <si>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</si>
  <si>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</si>
  <si>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</si>
  <si>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</si>
  <si>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</si>
  <si>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</si>
  <si>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</si>
  <si>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</si>
  <si>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</si>
  <si>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</si>
  <si>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</si>
  <si>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</si>
  <si>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</si>
  <si>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</si>
  <si>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</si>
  <si>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</si>
  <si>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</si>
  <si>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</si>
  <si>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</si>
  <si>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</si>
  <si>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</si>
  <si>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</si>
  <si>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</si>
  <si>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</si>
  <si>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</si>
  <si>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</si>
  <si>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</si>
  <si>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</si>
  <si>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</si>
  <si>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</si>
  <si>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</si>
  <si>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</si>
  <si>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</si>
  <si>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</si>
  <si>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</si>
  <si>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</si>
  <si>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</si>
  <si>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</si>
  <si>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</si>
  <si>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</si>
  <si>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</si>
  <si>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</si>
  <si>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</si>
  <si>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</si>
  <si>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</si>
  <si>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</si>
  <si>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</si>
  <si>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</si>
  <si>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</si>
  <si>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</si>
  <si>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</si>
  <si>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</si>
  <si>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</si>
  <si>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</si>
  <si>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</si>
  <si>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</si>
  <si>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</si>
  <si>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</si>
  <si>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</si>
  <si>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</si>
  <si>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</si>
  <si>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</si>
  <si>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</si>
  <si>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</si>
  <si>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</si>
  <si>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</si>
  <si>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</si>
  <si>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</si>
  <si>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</si>
  <si>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</si>
  <si>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</si>
  <si>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</si>
  <si>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</si>
  <si>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</si>
  <si>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</si>
  <si>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</si>
  <si>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</si>
  <si>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</si>
  <si>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</si>
  <si>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</si>
  <si>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</si>
  <si>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</si>
  <si>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</si>
  <si>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</si>
  <si>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</si>
  <si>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</si>
  <si>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</si>
  <si>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</si>
  <si>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</si>
  <si>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</si>
  <si>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</si>
  <si>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</si>
  <si>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</si>
  <si>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</si>
  <si>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</si>
  <si>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</si>
  <si>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</si>
  <si>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</si>
  <si>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</si>
  <si>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</si>
  <si>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</si>
  <si>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</si>
  <si>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</si>
  <si>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</si>
  <si>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</si>
  <si>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</si>
  <si>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</si>
  <si>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</si>
  <si>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</si>
  <si>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</si>
  <si>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</si>
  <si>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</si>
  <si>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</si>
  <si>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</si>
  <si>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</si>
  <si>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</si>
  <si>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</si>
  <si>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</si>
  <si>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</si>
  <si>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</si>
  <si>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</si>
  <si>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</si>
  <si>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</si>
  <si>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</si>
  <si>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</si>
  <si>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</si>
  <si>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</si>
  <si>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</si>
  <si>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</si>
  <si>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</si>
  <si>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</si>
  <si>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</si>
  <si>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</si>
  <si>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</si>
  <si>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</si>
  <si>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</si>
  <si>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</si>
  <si>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</si>
  <si>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</si>
  <si>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</si>
  <si>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</si>
  <si>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</si>
  <si>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</si>
  <si>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</si>
  <si>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</si>
  <si>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</si>
  <si>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</si>
  <si>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</si>
  <si>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</si>
  <si>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</si>
  <si>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</si>
  <si>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</si>
  <si>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</si>
  <si>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</si>
  <si>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</si>
  <si>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</si>
  <si>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</si>
  <si>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</si>
  <si>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</si>
  <si>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</si>
  <si>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</si>
  <si>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</si>
  <si>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</si>
  <si>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</si>
  <si>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</si>
  <si>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</si>
  <si>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</si>
  <si>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</si>
  <si>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</si>
  <si>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</si>
  <si>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</si>
  <si>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</si>
  <si>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</si>
  <si>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</si>
  <si>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</si>
  <si>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</si>
  <si>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</si>
  <si>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</si>
  <si>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</si>
  <si>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</si>
  <si>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</si>
  <si>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</si>
  <si>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</si>
  <si>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</si>
  <si>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</si>
  <si>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</si>
  <si>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</si>
  <si>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</si>
  <si>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</si>
  <si>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</si>
  <si>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</si>
  <si>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</si>
  <si>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</si>
  <si>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</si>
  <si>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</si>
  <si>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</si>
  <si>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</si>
  <si>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</si>
  <si>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</si>
  <si>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</si>
  <si>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</si>
  <si>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</si>
  <si>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</si>
  <si>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</si>
  <si>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</si>
  <si>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</si>
  <si>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</si>
  <si>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</si>
  <si>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</si>
  <si>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</si>
  <si>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</si>
  <si>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</si>
  <si>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</si>
  <si>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</si>
  <si>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</si>
  <si>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</si>
  <si>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</si>
  <si>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</si>
  <si>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</si>
  <si>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</si>
  <si>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</si>
  <si>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</si>
  <si>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</si>
  <si>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</si>
  <si>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</si>
  <si>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</si>
  <si>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</si>
  <si>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</si>
  <si>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</si>
  <si>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</si>
  <si>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</si>
  <si>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</si>
  <si>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</si>
  <si>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</si>
  <si>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</si>
  <si>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</si>
  <si>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</si>
  <si>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</si>
  <si>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</si>
  <si>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</si>
  <si>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</si>
  <si>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</si>
  <si>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</si>
  <si>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</si>
  <si>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</si>
  <si>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</si>
  <si>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</si>
  <si>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</si>
  <si>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</si>
  <si>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</si>
  <si>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</si>
  <si>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</si>
  <si>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</si>
  <si>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</si>
  <si>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</si>
  <si>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</si>
  <si>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</si>
  <si>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</si>
  <si>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</si>
  <si>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</si>
  <si>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</si>
  <si>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</si>
  <si>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</si>
  <si>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</si>
  <si>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</si>
  <si>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</si>
  <si>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</si>
  <si>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</si>
  <si>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</si>
  <si>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</si>
  <si>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</si>
  <si>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</si>
  <si>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</si>
  <si>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</si>
  <si>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</si>
  <si>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</si>
  <si>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</si>
  <si>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</si>
  <si>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</si>
  <si>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</si>
  <si>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</si>
  <si>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</si>
  <si>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</si>
  <si>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</si>
  <si>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</si>
  <si>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</si>
  <si>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</si>
  <si>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</si>
  <si>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</si>
  <si>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</si>
  <si>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</si>
  <si>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</si>
  <si>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</si>
  <si>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</si>
  <si>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</si>
  <si>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</si>
  <si>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</si>
  <si>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</si>
  <si>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</si>
  <si>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</si>
  <si>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</si>
  <si>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</si>
  <si>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</si>
  <si>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</si>
  <si>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</si>
  <si>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</si>
  <si>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</si>
  <si>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</si>
  <si>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</si>
  <si>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</si>
  <si>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</si>
  <si>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</si>
  <si>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</si>
  <si>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</si>
  <si>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</si>
  <si>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</si>
  <si>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</si>
  <si>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</si>
  <si>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</si>
  <si>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</si>
  <si>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</si>
  <si>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</si>
  <si>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</si>
  <si>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</si>
  <si>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</si>
  <si>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</si>
  <si>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</si>
  <si>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</si>
  <si>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</si>
  <si>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</si>
  <si>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</si>
  <si>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</si>
  <si>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</si>
  <si>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</si>
  <si>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</si>
  <si>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</si>
  <si>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</si>
  <si>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</si>
  <si>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</si>
  <si>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</si>
  <si>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</si>
  <si>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</si>
  <si>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</si>
  <si>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</si>
  <si>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</si>
  <si>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</si>
  <si>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</si>
  <si>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</si>
  <si>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</si>
  <si>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</si>
  <si>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</si>
  <si>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</si>
  <si>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</si>
  <si>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</si>
  <si>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</si>
  <si>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</si>
  <si>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</si>
  <si>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</si>
  <si>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</si>
  <si>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</si>
  <si>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</si>
  <si>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</si>
  <si>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</si>
  <si>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</si>
  <si>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</si>
  <si>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</si>
  <si>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</si>
  <si>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</si>
  <si>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</si>
  <si>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</si>
  <si>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</si>
  <si>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</si>
  <si>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</si>
  <si>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</si>
  <si>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</si>
  <si>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</si>
  <si>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</si>
  <si>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</si>
  <si>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</si>
  <si>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</si>
  <si>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</si>
  <si>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</si>
  <si>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</si>
  <si>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</si>
  <si>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</si>
  <si>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</si>
  <si>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</si>
  <si>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</si>
  <si>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</si>
  <si>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</si>
  <si>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</si>
  <si>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</si>
  <si>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</si>
  <si>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</si>
  <si>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</si>
  <si>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</si>
  <si>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</si>
  <si>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</si>
  <si>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</si>
  <si>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</si>
  <si>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</si>
  <si>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</si>
  <si>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</si>
  <si>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</si>
  <si>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</si>
  <si>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</si>
  <si>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</si>
  <si>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</si>
  <si>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</si>
  <si>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</si>
  <si>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</si>
  <si>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</si>
  <si>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</si>
  <si>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</si>
  <si>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</si>
  <si>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</si>
  <si>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</si>
  <si>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</si>
  <si>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</si>
  <si>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</si>
  <si>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</si>
  <si>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</si>
  <si>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</si>
  <si>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</si>
  <si>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</si>
  <si>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</si>
  <si>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</si>
  <si>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</si>
  <si>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</si>
  <si>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</si>
  <si>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</si>
  <si>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</si>
  <si>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</si>
  <si>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</si>
  <si>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</si>
  <si>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</si>
  <si>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</si>
  <si>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</si>
  <si>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</si>
  <si>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</si>
  <si>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</si>
  <si>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</si>
  <si>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</si>
  <si>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</si>
  <si>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</si>
  <si>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</si>
  <si>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</si>
  <si>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</si>
  <si>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</si>
  <si>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</si>
  <si>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</si>
  <si>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</si>
  <si>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</si>
  <si>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</si>
  <si>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</si>
  <si>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</si>
  <si>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</si>
  <si>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</si>
  <si>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</si>
  <si>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</si>
  <si>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</si>
  <si>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</si>
  <si>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</si>
  <si>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</si>
  <si>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</si>
  <si>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</si>
  <si>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</si>
  <si>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</si>
  <si>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</si>
  <si>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</si>
  <si>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</si>
  <si>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</si>
  <si>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</si>
  <si>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</si>
  <si>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</si>
  <si>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</si>
  <si>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</si>
  <si>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</si>
  <si>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</si>
  <si>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</si>
  <si>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</si>
  <si>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</si>
  <si>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</si>
  <si>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</si>
  <si>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</si>
  <si>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</si>
  <si>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</si>
  <si>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</si>
  <si>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</si>
  <si>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</si>
  <si>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</si>
  <si>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</si>
  <si>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</si>
  <si>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</si>
  <si>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</si>
  <si>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</si>
  <si>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</si>
  <si>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</si>
  <si>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</si>
  <si>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</si>
  <si>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</si>
  <si>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</si>
  <si>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</si>
  <si>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</si>
  <si>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</si>
  <si>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</si>
  <si>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</si>
  <si>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</si>
  <si>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</si>
  <si>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</si>
  <si>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</si>
  <si>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</si>
  <si>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</si>
  <si>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</si>
  <si>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</si>
  <si>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</si>
  <si>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</si>
  <si>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</si>
  <si>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</si>
  <si>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</si>
  <si>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</si>
  <si>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</si>
  <si>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</si>
  <si>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</si>
  <si>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</si>
  <si>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</si>
  <si>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</si>
  <si>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</si>
  <si>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</si>
  <si>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</si>
  <si>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</si>
  <si>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</si>
  <si>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</si>
  <si>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</si>
  <si>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</si>
  <si>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</si>
  <si>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</si>
  <si>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</si>
  <si>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</si>
  <si>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</si>
  <si>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</si>
  <si>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</si>
  <si>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</si>
  <si>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</si>
  <si>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</si>
  <si>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</si>
  <si>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</si>
  <si>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</si>
  <si>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</si>
  <si>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</si>
  <si>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</si>
  <si>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</si>
  <si>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</si>
  <si>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</si>
  <si>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</si>
  <si>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</si>
  <si>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</si>
  <si>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</si>
  <si>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</si>
  <si>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</si>
  <si>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</si>
  <si>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</si>
  <si>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</si>
  <si>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</si>
  <si>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</si>
  <si>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</si>
  <si>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</si>
  <si>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</si>
  <si>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</si>
  <si>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</si>
  <si>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</si>
  <si>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</si>
  <si>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</si>
  <si>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</si>
  <si>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</si>
  <si>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</si>
  <si>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</si>
  <si>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</si>
  <si>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</si>
  <si>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</si>
  <si>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</si>
  <si>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</si>
  <si>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</si>
  <si>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</si>
  <si>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</si>
  <si>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</si>
  <si>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</si>
  <si>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</si>
  <si>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</si>
  <si>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</si>
  <si>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</si>
  <si>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</si>
  <si>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</si>
  <si>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</si>
  <si>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</si>
  <si>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</si>
  <si>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</si>
  <si>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</si>
  <si>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</si>
  <si>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</si>
  <si>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</si>
  <si>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</si>
  <si>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</si>
  <si>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</si>
  <si>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</si>
  <si>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</si>
  <si>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</si>
  <si>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</si>
  <si>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</si>
  <si>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</si>
  <si>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</si>
  <si>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</si>
  <si>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</si>
  <si>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</si>
  <si>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</si>
  <si>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</si>
  <si>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</si>
  <si>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</si>
  <si>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</si>
  <si>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</si>
  <si>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</si>
  <si>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</si>
  <si>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</si>
  <si>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</si>
  <si>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</si>
  <si>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</si>
  <si>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</si>
  <si>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</si>
  <si>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</si>
  <si>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</si>
  <si>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</si>
  <si>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</si>
  <si>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</si>
  <si>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</si>
  <si>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</si>
  <si>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</si>
  <si>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</si>
  <si>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</si>
  <si>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</si>
  <si>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</si>
  <si>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</si>
  <si>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</si>
  <si>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</si>
  <si>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</si>
  <si>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</si>
  <si>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</si>
  <si>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</si>
  <si>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</si>
  <si>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</si>
  <si>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</si>
  <si>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</si>
  <si>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</si>
  <si>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</si>
  <si>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</si>
  <si>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</si>
  <si>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</si>
  <si>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</si>
  <si>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</si>
  <si>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</si>
  <si>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</si>
  <si>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</si>
  <si>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</si>
  <si>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</si>
  <si>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</si>
  <si>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</si>
  <si>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</si>
  <si>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</si>
  <si>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</si>
  <si>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</si>
  <si>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</si>
  <si>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</si>
  <si>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</si>
  <si>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</si>
  <si>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</si>
  <si>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</si>
  <si>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</si>
  <si>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</si>
  <si>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</si>
  <si>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</si>
  <si>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</si>
  <si>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</si>
  <si>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</si>
  <si>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</si>
  <si>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</si>
  <si>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</si>
  <si>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</si>
  <si>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</si>
  <si>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</si>
  <si>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</si>
  <si>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</si>
  <si>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</si>
  <si>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</si>
  <si>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</si>
  <si>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</si>
  <si>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</si>
  <si>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</si>
  <si>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</si>
  <si>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</si>
  <si>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</si>
  <si>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</si>
  <si>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</si>
  <si>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</si>
  <si>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</si>
  <si>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</si>
  <si>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</si>
  <si>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</si>
  <si>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</si>
  <si>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</si>
  <si>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</si>
  <si>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</si>
  <si>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</si>
  <si>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</si>
  <si>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</si>
  <si>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</si>
  <si>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</si>
  <si>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</si>
  <si>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</si>
  <si>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</si>
  <si>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</si>
  <si>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</si>
  <si>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</si>
  <si>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</si>
  <si>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</si>
  <si>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</si>
  <si>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</si>
  <si>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</si>
  <si>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</si>
  <si>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</si>
  <si>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</si>
  <si>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</si>
  <si>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</si>
  <si>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</si>
  <si>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</si>
  <si>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</si>
  <si>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</si>
  <si>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</si>
  <si>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</si>
  <si>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</si>
  <si>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</si>
  <si>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</si>
  <si>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</si>
  <si>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</si>
  <si>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</si>
  <si>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</si>
  <si>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</si>
  <si>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</si>
  <si>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</si>
  <si>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</si>
  <si>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</si>
  <si>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</si>
  <si>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</si>
  <si>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</si>
  <si>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</si>
  <si>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</si>
  <si>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</si>
  <si>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</si>
  <si>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</si>
  <si>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</si>
  <si>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</si>
  <si>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</si>
  <si>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</si>
  <si>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</si>
  <si>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</si>
  <si>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</si>
  <si>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</si>
  <si>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</si>
  <si>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</si>
  <si>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</si>
  <si>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</si>
  <si>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</si>
  <si>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</si>
  <si>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</si>
  <si>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</si>
  <si>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</si>
  <si>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</si>
  <si>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</si>
  <si>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</si>
  <si>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</si>
  <si>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</si>
  <si>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</si>
  <si>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</si>
  <si>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</si>
  <si>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</si>
  <si>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</si>
  <si>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</si>
  <si>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</si>
  <si>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</si>
  <si>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</si>
  <si>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</si>
  <si>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</si>
  <si>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</si>
  <si>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</si>
  <si>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</si>
  <si>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</si>
  <si>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</si>
  <si>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</si>
  <si>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</si>
  <si>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</si>
  <si>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</si>
  <si>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</si>
  <si>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</si>
  <si>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</si>
  <si>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</si>
  <si>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</si>
  <si>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</si>
  <si>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</si>
  <si>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</si>
  <si>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</si>
  <si>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</si>
  <si>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</si>
  <si>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</si>
  <si>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</si>
  <si>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</si>
  <si>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</si>
  <si>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</si>
  <si>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</si>
  <si>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</si>
  <si>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</si>
  <si>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</si>
  <si>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</si>
  <si>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</si>
  <si>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</si>
  <si>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</si>
  <si>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</si>
  <si>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</si>
  <si>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</si>
  <si>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</si>
  <si>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</si>
  <si>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</si>
  <si>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</si>
  <si>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</si>
  <si>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</si>
  <si>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</si>
  <si>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</si>
  <si>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</si>
  <si>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</si>
  <si>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</si>
  <si>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</si>
  <si>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</si>
  <si>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</si>
  <si>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</si>
  <si>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</si>
  <si>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</si>
  <si>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</si>
  <si>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</si>
  <si>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</si>
  <si>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</si>
  <si>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</si>
  <si>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</si>
  <si>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</si>
  <si>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</si>
  <si>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</si>
  <si>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</si>
  <si>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</si>
  <si>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</si>
  <si>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</si>
  <si>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</si>
  <si>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</si>
  <si>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</si>
  <si>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</si>
  <si>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</si>
  <si>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</si>
  <si>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</si>
  <si>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</si>
  <si>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</si>
  <si>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</si>
  <si>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</si>
  <si>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</si>
  <si>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</si>
  <si>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</si>
  <si>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</si>
  <si>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</si>
  <si>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</si>
  <si>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</si>
  <si>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</si>
  <si>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</si>
  <si>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</si>
  <si>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</si>
  <si>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</si>
  <si>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</si>
  <si>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</si>
  <si>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</si>
  <si>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</si>
  <si>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</si>
  <si>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</si>
  <si>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</si>
  <si>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</si>
  <si>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</si>
  <si>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</si>
  <si>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</si>
  <si>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</si>
  <si>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</si>
  <si>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</si>
  <si>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</si>
  <si>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</si>
  <si>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</si>
  <si>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</si>
  <si>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</si>
  <si>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</si>
  <si>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</si>
  <si>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</si>
  <si>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</si>
  <si>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</si>
  <si>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</si>
  <si>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</si>
  <si>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</si>
  <si>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</si>
  <si>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</si>
  <si>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</si>
  <si>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</si>
  <si>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</si>
  <si>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</si>
  <si>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</si>
  <si>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</si>
  <si>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</si>
  <si>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</si>
  <si>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</si>
  <si>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</si>
  <si>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</si>
  <si>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</si>
  <si>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</si>
  <si>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</si>
  <si>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</si>
  <si>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</si>
  <si>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</si>
  <si>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</si>
  <si>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</si>
  <si>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</si>
  <si>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</si>
  <si>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</si>
  <si>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</si>
  <si>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</si>
  <si>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</si>
  <si>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</si>
  <si>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</si>
  <si>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</si>
  <si>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</si>
  <si>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</si>
  <si>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</si>
  <si>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</si>
  <si>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</si>
  <si>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</si>
  <si>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</si>
  <si>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</si>
  <si>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</si>
  <si>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</si>
  <si>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</si>
  <si>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</si>
  <si>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</si>
  <si>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</si>
  <si>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</si>
  <si>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</si>
  <si>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</si>
  <si>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</si>
  <si>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</si>
  <si>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</si>
  <si>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</si>
  <si>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</si>
  <si>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</si>
  <si>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</si>
  <si>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</si>
  <si>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</si>
  <si>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</si>
  <si>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</si>
  <si>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</si>
  <si>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</si>
  <si>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</si>
  <si>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</si>
  <si>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</si>
  <si>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</si>
  <si>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</si>
  <si>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</si>
  <si>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</si>
  <si>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</si>
  <si>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</si>
  <si>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</si>
  <si>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</si>
  <si>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</si>
  <si>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</si>
  <si>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</si>
  <si>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</si>
  <si>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</si>
  <si>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</si>
  <si>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</si>
  <si>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</si>
  <si>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</si>
  <si>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</si>
  <si>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</si>
  <si>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</si>
  <si>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</si>
  <si>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</si>
  <si>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</si>
  <si>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</si>
  <si>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</si>
  <si>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</si>
  <si>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</si>
  <si>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</si>
  <si>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</si>
  <si>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</si>
  <si>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</si>
  <si>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</si>
  <si>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</si>
  <si>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</si>
  <si>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</si>
  <si>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</si>
  <si>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</si>
  <si>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</si>
  <si>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</si>
  <si>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</si>
  <si>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</si>
  <si>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</si>
  <si>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</si>
  <si>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</si>
  <si>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</si>
  <si>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</si>
  <si>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</si>
  <si>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</si>
  <si>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</si>
  <si>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</si>
  <si>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</si>
  <si>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</si>
  <si>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</si>
  <si>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</si>
  <si>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</si>
  <si>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</si>
  <si>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</si>
  <si>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</si>
  <si>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</si>
  <si>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</si>
  <si>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</si>
  <si>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</si>
  <si>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</si>
  <si>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</si>
  <si>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</si>
  <si>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</si>
  <si>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</si>
  <si>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</si>
  <si>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</si>
  <si>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</si>
  <si>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</si>
  <si>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</si>
  <si>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</si>
  <si>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</si>
  <si>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</si>
  <si>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</si>
  <si>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</si>
  <si>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</si>
  <si>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</si>
  <si>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</si>
  <si>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</si>
  <si>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</si>
  <si>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</si>
  <si>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</si>
  <si>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</si>
  <si>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</si>
  <si>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</si>
  <si>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</si>
  <si>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</si>
  <si>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</si>
  <si>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</si>
  <si>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</si>
  <si>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</si>
  <si>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</si>
  <si>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</si>
  <si>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</si>
  <si>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</si>
  <si>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</si>
  <si>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</si>
  <si>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</si>
  <si>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</si>
  <si>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</si>
  <si>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</si>
  <si>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</si>
  <si>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</si>
  <si>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</si>
  <si>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</si>
  <si>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</si>
  <si>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</si>
  <si>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</si>
  <si>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</si>
  <si>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</si>
  <si>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</si>
  <si>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</si>
  <si>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</si>
  <si>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</si>
  <si>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</si>
  <si>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</si>
  <si>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</si>
  <si>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</si>
  <si>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</si>
  <si>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</si>
  <si>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</si>
  <si>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</si>
  <si>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</si>
  <si>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</si>
  <si>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</si>
  <si>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</si>
  <si>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</si>
  <si>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</si>
  <si>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</si>
  <si>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</si>
  <si>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</si>
  <si>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</si>
  <si>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</si>
  <si>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</si>
  <si>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</si>
  <si>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</si>
  <si>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</si>
  <si>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</si>
  <si>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</si>
  <si>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</si>
  <si>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</si>
  <si>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</si>
  <si>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</si>
  <si>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</si>
  <si>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</si>
  <si>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</si>
  <si>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</si>
  <si>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</si>
  <si>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</si>
  <si>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</si>
  <si>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</si>
  <si>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</si>
  <si>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</si>
  <si>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</si>
  <si>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</si>
  <si>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</si>
  <si>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</si>
  <si>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</si>
  <si>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</si>
  <si>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</si>
  <si>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</si>
  <si>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</si>
  <si>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</si>
  <si>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</si>
  <si>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</si>
  <si>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</si>
  <si>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</si>
  <si>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</si>
  <si>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</si>
  <si>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</si>
  <si>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</si>
  <si>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</si>
  <si>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</si>
  <si>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</si>
  <si>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</si>
  <si>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</si>
  <si>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</si>
  <si>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</si>
  <si>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</si>
  <si>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</si>
  <si>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</si>
  <si>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</si>
  <si>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</si>
  <si>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</si>
  <si>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</si>
  <si>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</si>
  <si>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</si>
  <si>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</si>
  <si>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</si>
  <si>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</si>
  <si>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</si>
  <si>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</si>
  <si>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</si>
  <si>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</si>
  <si>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</si>
  <si>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</si>
  <si>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</si>
  <si>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</si>
  <si>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</si>
  <si>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</si>
  <si>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</si>
  <si>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</si>
  <si>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</si>
  <si>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</si>
  <si>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</si>
  <si>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</si>
  <si>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</si>
  <si>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</si>
  <si>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</si>
  <si>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</si>
  <si>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</si>
  <si>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</si>
  <si>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</si>
  <si>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</si>
  <si>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</si>
  <si>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</si>
  <si>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</si>
  <si>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</si>
  <si>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</si>
  <si>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</si>
  <si>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</si>
  <si>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</si>
  <si>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</si>
  <si>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</si>
  <si>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</si>
  <si>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</si>
  <si>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</si>
  <si>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</si>
  <si>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</si>
  <si>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</si>
  <si>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</si>
  <si>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</si>
  <si>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</si>
  <si>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</si>
  <si>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</si>
  <si>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</si>
  <si>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</si>
  <si>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</si>
  <si>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</si>
  <si>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</si>
  <si>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</si>
  <si>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</si>
  <si>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</si>
  <si>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</si>
  <si>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</si>
  <si>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</si>
  <si>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</si>
  <si>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</si>
  <si>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</si>
  <si>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</si>
  <si>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</si>
  <si>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</si>
  <si>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</si>
  <si>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</si>
  <si>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</si>
  <si>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</si>
  <si>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</si>
  <si>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</si>
  <si>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</si>
  <si>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</si>
  <si>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</si>
  <si>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</si>
  <si>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</si>
  <si>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</si>
  <si>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</si>
  <si>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</si>
  <si>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</si>
  <si>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</si>
  <si>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</si>
  <si>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</si>
  <si>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</si>
  <si>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</si>
  <si>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</si>
  <si>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</si>
  <si>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</si>
  <si>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</si>
  <si>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</si>
  <si>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</si>
  <si>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</si>
  <si>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</si>
  <si>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</si>
  <si>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</si>
  <si>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</si>
  <si>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</si>
  <si>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</si>
  <si>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</si>
  <si>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</si>
  <si>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</si>
  <si>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</si>
  <si>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</si>
  <si>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</si>
  <si>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</si>
  <si>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</si>
  <si>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</si>
  <si>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</si>
  <si>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</si>
  <si>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</si>
  <si>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</si>
  <si>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</si>
  <si>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</si>
  <si>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</si>
  <si>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</si>
  <si>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</si>
  <si>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</si>
  <si>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</si>
  <si>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</si>
  <si>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</si>
  <si>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</si>
  <si>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</si>
  <si>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</si>
  <si>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</si>
  <si>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</si>
  <si>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</si>
  <si>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</si>
  <si>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</si>
  <si>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</si>
  <si>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</si>
  <si>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</si>
  <si>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</si>
  <si>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</si>
  <si>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</si>
  <si>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</si>
  <si>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</si>
  <si>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</si>
  <si>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</si>
  <si>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</si>
  <si>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</si>
  <si>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</si>
  <si>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</si>
  <si>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</si>
  <si>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</si>
  <si>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</si>
  <si>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</si>
  <si>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</si>
  <si>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</si>
  <si>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</si>
  <si>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</si>
  <si>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</si>
  <si>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</si>
  <si>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</si>
  <si>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</si>
  <si>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</si>
  <si>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</si>
  <si>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</si>
  <si>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</si>
  <si>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</si>
  <si>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</si>
  <si>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</si>
  <si>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</si>
  <si>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</si>
  <si>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</si>
  <si>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</si>
  <si>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</si>
  <si>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</si>
  <si>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</si>
  <si>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</si>
  <si>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</si>
  <si>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</si>
  <si>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</si>
  <si>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</si>
  <si>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</si>
  <si>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</si>
  <si>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</si>
  <si>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</si>
  <si>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</si>
  <si>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</si>
  <si>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</si>
  <si>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</si>
  <si>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</si>
  <si>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</si>
  <si>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</si>
  <si>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</si>
  <si>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</si>
  <si>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</si>
  <si>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</si>
  <si>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</si>
  <si>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</si>
  <si>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</si>
  <si>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</si>
  <si>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</si>
  <si>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</si>
  <si>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</si>
  <si>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</si>
  <si>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</si>
  <si>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</si>
  <si>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</si>
  <si>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</si>
  <si>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</si>
  <si>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</si>
  <si>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</si>
  <si>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</si>
  <si>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</si>
  <si>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</si>
  <si>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</si>
  <si>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</si>
  <si>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</si>
  <si>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</si>
  <si>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</si>
  <si>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</si>
  <si>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</si>
  <si>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</si>
  <si>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</si>
  <si>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</si>
  <si>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</si>
  <si>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</si>
  <si>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</si>
  <si>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</si>
  <si>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</si>
  <si>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</si>
  <si>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</si>
  <si>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</si>
  <si>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</si>
  <si>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</si>
  <si>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</si>
  <si>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</si>
  <si>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</si>
  <si>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</si>
  <si>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</si>
  <si>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</si>
  <si>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</si>
  <si>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</si>
  <si>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</si>
  <si>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</si>
  <si>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</si>
  <si>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</si>
  <si>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</si>
  <si>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</si>
  <si>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</si>
  <si>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</si>
  <si>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</si>
  <si>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</si>
  <si>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</si>
  <si>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</si>
  <si>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</si>
  <si>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</si>
  <si>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</si>
  <si>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</si>
  <si>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</si>
  <si>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</si>
  <si>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</si>
  <si>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</si>
  <si>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</si>
  <si>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</si>
  <si>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</si>
  <si>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</si>
  <si>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</si>
  <si>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</si>
  <si>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</si>
  <si>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</si>
  <si>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</si>
  <si>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</si>
  <si>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</si>
  <si>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</si>
  <si>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</si>
  <si>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</si>
  <si>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</si>
  <si>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</si>
  <si>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</si>
  <si>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</si>
  <si>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</si>
  <si>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</si>
  <si>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</si>
  <si>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</si>
  <si>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</si>
  <si>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</si>
  <si>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</si>
  <si>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</si>
  <si>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</si>
  <si>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</si>
  <si>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</si>
  <si>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</si>
  <si>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</si>
  <si>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</si>
  <si>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</si>
  <si>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</si>
  <si>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</si>
  <si>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</si>
  <si>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</si>
  <si>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</si>
  <si>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</si>
  <si>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</si>
  <si>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</si>
  <si>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</si>
  <si>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</si>
  <si>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</si>
  <si>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</si>
  <si>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</si>
  <si>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</si>
  <si>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</si>
  <si>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</si>
  <si>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</si>
  <si>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</si>
  <si>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</si>
  <si>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</si>
  <si>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</si>
  <si>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</si>
  <si>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</si>
  <si>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</si>
  <si>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</si>
  <si>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</si>
  <si>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</si>
  <si>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</si>
  <si>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</si>
  <si>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</si>
  <si>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</si>
  <si>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</si>
  <si>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</si>
  <si>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</si>
  <si>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</si>
  <si>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</si>
  <si>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</si>
  <si>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</si>
  <si>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</si>
  <si>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</si>
  <si>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</si>
  <si>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</si>
  <si>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</si>
  <si>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</si>
  <si>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</si>
  <si>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</si>
  <si>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</si>
  <si>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</si>
  <si>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</si>
  <si>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</si>
  <si>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</si>
  <si>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</si>
  <si>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</si>
  <si>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</si>
  <si>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</si>
  <si>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</si>
  <si>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</si>
  <si>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</si>
  <si>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</si>
  <si>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</si>
  <si>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</si>
  <si>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</si>
  <si>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</si>
  <si>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</si>
  <si>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</si>
  <si>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</si>
  <si>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</si>
  <si>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</si>
  <si>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</si>
  <si>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</si>
  <si>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</si>
  <si>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</si>
  <si>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</si>
  <si>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</si>
  <si>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</si>
  <si>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</si>
  <si>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</si>
  <si>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</si>
  <si>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</si>
  <si>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</si>
  <si>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</si>
  <si>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</si>
  <si>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</si>
  <si>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</si>
  <si>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</si>
  <si>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</si>
  <si>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</si>
  <si>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</si>
  <si>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</si>
  <si>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</si>
  <si>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</si>
  <si>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</si>
  <si>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</si>
  <si>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</si>
  <si>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</si>
  <si>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</si>
  <si>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</si>
  <si>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</si>
  <si>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</si>
  <si>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</si>
  <si>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</si>
  <si>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</si>
  <si>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</si>
  <si>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</si>
  <si>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</si>
  <si>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</si>
  <si>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</si>
  <si>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</si>
  <si>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</si>
  <si>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</si>
  <si>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</si>
  <si>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</si>
  <si>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</si>
  <si>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</si>
  <si>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</si>
  <si>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</si>
  <si>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</si>
  <si>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</si>
  <si>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</si>
  <si>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</si>
  <si>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</si>
  <si>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</si>
  <si>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</si>
  <si>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</si>
  <si>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</si>
  <si>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</si>
  <si>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</si>
  <si>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</si>
  <si>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</si>
  <si>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</si>
  <si>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</si>
  <si>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</si>
  <si>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</si>
  <si>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</si>
  <si>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</si>
  <si>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</si>
  <si>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</si>
  <si>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</si>
  <si>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</si>
  <si>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</si>
  <si>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</si>
  <si>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</si>
  <si>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</si>
  <si>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</si>
  <si>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</si>
  <si>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</si>
  <si>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</si>
  <si>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</si>
  <si>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</si>
  <si>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</si>
  <si>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</si>
  <si>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</si>
  <si>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</si>
  <si>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</si>
  <si>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</si>
  <si>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</si>
  <si>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</si>
  <si>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</si>
  <si>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</si>
  <si>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</si>
  <si>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</si>
  <si>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</si>
  <si>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</si>
  <si>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</si>
  <si>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</si>
  <si>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</si>
  <si>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</si>
  <si>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</si>
  <si>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</si>
  <si>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</si>
  <si>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</si>
  <si>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</si>
  <si>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</si>
  <si>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</si>
  <si>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</si>
  <si>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</si>
  <si>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</si>
  <si>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</si>
  <si>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</si>
  <si>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</si>
  <si>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</si>
  <si>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</si>
  <si>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</si>
  <si>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</si>
  <si>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</si>
  <si>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</si>
  <si>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</si>
  <si>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</si>
  <si>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</si>
  <si>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</si>
  <si>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</si>
  <si>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</si>
  <si>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</si>
  <si>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</si>
  <si>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</si>
  <si>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</si>
  <si>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</si>
  <si>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</si>
  <si>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</si>
  <si>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</si>
  <si>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</si>
  <si>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</si>
  <si>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</si>
  <si>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</si>
  <si>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</si>
  <si>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</si>
  <si>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</si>
  <si>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</si>
  <si>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</si>
  <si>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</si>
  <si>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</si>
  <si>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</si>
  <si>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</si>
  <si>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</si>
  <si>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</si>
  <si>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</si>
  <si>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</si>
  <si>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</si>
  <si>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</si>
  <si>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</si>
  <si>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</si>
  <si>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</si>
  <si>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</si>
  <si>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</si>
  <si>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</si>
  <si>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</si>
  <si>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</si>
  <si>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</si>
  <si>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</si>
  <si>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</si>
  <si>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</si>
  <si>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</si>
  <si>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</si>
  <si>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</si>
  <si>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</si>
  <si>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</si>
  <si>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</si>
  <si>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</si>
  <si>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</si>
  <si>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</si>
  <si>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</si>
  <si>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</si>
  <si>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</si>
  <si>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</si>
  <si>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</si>
  <si>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</si>
  <si>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</si>
  <si>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</si>
  <si>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</si>
  <si>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</si>
  <si>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</si>
  <si>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</si>
  <si>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</si>
  <si>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</si>
  <si>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</si>
  <si>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</si>
  <si>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</si>
  <si>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</si>
  <si>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</si>
  <si>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</si>
  <si>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</si>
  <si>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</si>
  <si>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</si>
  <si>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</si>
  <si>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</si>
  <si>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</si>
  <si>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</si>
  <si>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</si>
  <si>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</si>
  <si>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</si>
  <si>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</si>
  <si>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</si>
  <si>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</si>
  <si>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</si>
  <si>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</si>
  <si>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</si>
  <si>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</si>
  <si>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</si>
  <si>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</si>
  <si>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</si>
  <si>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</si>
  <si>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</si>
  <si>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</si>
  <si>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</si>
  <si>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</si>
  <si>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</si>
  <si>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</si>
  <si>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</si>
  <si>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</si>
  <si>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</si>
  <si>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</si>
  <si>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</si>
  <si>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</si>
  <si>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</si>
  <si>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</si>
  <si>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</si>
  <si>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</si>
  <si>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</si>
  <si>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</si>
  <si>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</si>
  <si>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</si>
  <si>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</si>
  <si>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</si>
  <si>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</si>
  <si>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</si>
  <si>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</si>
  <si>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</si>
  <si>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</si>
  <si>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</si>
  <si>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</si>
  <si>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</si>
  <si>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</si>
  <si>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</si>
  <si>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</si>
  <si>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</si>
  <si>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</si>
  <si>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</si>
  <si>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</si>
  <si>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</si>
  <si>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</si>
  <si>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</si>
  <si>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</si>
  <si>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</si>
  <si>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</si>
  <si>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</si>
  <si>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</si>
  <si>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</si>
  <si>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</si>
  <si>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</si>
  <si>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</si>
  <si>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</si>
  <si>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</si>
  <si>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</si>
  <si>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</si>
  <si>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</si>
  <si>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</si>
  <si>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</si>
  <si>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</si>
  <si>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</si>
  <si>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</si>
  <si>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</si>
  <si>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</si>
  <si>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</si>
  <si>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</si>
  <si>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</si>
  <si>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</si>
  <si>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</si>
  <si>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</si>
  <si>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</si>
  <si>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</si>
  <si>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</si>
  <si>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</si>
  <si>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</si>
  <si>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</si>
  <si>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</si>
  <si>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</si>
  <si>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</si>
  <si>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</si>
  <si>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</si>
  <si>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</si>
  <si>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</si>
  <si>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</si>
  <si>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</si>
  <si>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</si>
  <si>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</si>
  <si>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</si>
  <si>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</si>
  <si>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</si>
  <si>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</si>
  <si>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</si>
  <si>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</si>
  <si>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</si>
  <si>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</si>
  <si>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</si>
  <si>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</si>
  <si>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</si>
  <si>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</si>
  <si>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</si>
  <si>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</si>
  <si>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</si>
  <si>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</si>
  <si>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</si>
  <si>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</si>
  <si>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</si>
  <si>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</si>
  <si>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</si>
  <si>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</si>
  <si>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</si>
  <si>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</si>
  <si>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</si>
  <si>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</si>
  <si>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</si>
  <si>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</si>
  <si>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</si>
  <si>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</si>
  <si>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</si>
  <si>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</si>
  <si>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</si>
  <si>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</si>
  <si>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</si>
  <si>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</si>
  <si>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</si>
  <si>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</si>
  <si>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</si>
  <si>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</si>
  <si>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</si>
  <si>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</si>
  <si>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</si>
  <si>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</si>
  <si>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</si>
  <si>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</si>
  <si>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</si>
  <si>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</si>
  <si>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</si>
  <si>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</si>
  <si>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</si>
  <si>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</si>
  <si>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</si>
  <si>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</si>
  <si>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</si>
  <si>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</si>
  <si>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</si>
  <si>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</si>
  <si>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</si>
  <si>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</si>
  <si>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</si>
  <si>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</si>
  <si>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</si>
  <si>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</si>
  <si>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</si>
  <si>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</si>
  <si>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</si>
  <si>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</si>
  <si>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</si>
  <si>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</si>
  <si>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</si>
  <si>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</si>
  <si>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</si>
  <si>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</si>
  <si>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</si>
  <si>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</si>
  <si>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</si>
  <si>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</si>
  <si>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</si>
  <si>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</si>
  <si>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</si>
  <si>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</si>
  <si>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</si>
  <si>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</si>
  <si>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</si>
  <si>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</si>
  <si>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</si>
  <si>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</si>
  <si>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</si>
  <si>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</si>
  <si>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</si>
  <si>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</si>
  <si>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</si>
  <si>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</si>
  <si>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</si>
  <si>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</si>
  <si>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</si>
  <si>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</si>
  <si>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</si>
  <si>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</si>
  <si>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</si>
  <si>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</si>
  <si>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</si>
  <si>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</si>
  <si>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</si>
  <si>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</si>
  <si>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</si>
  <si>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</si>
  <si>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</si>
  <si>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</si>
  <si>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</si>
  <si>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</si>
  <si>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</si>
  <si>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</si>
  <si>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</si>
  <si>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</si>
  <si>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</si>
  <si>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</si>
  <si>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</si>
  <si>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</si>
  <si>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</si>
  <si>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</si>
  <si>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</si>
  <si>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</si>
  <si>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</si>
  <si>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</si>
  <si>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</si>
  <si>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</si>
  <si>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</si>
  <si>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</si>
  <si>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</si>
  <si>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</si>
  <si>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</si>
  <si>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</si>
  <si>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</si>
  <si>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</si>
  <si>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</si>
  <si>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</si>
  <si>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</si>
  <si>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</si>
  <si>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</si>
  <si>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</si>
  <si>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</si>
  <si>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</si>
  <si>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</si>
  <si>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</si>
  <si>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</si>
  <si>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</si>
  <si>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</si>
  <si>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</si>
  <si>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</si>
  <si>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</si>
  <si>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</si>
  <si>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</si>
  <si>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</si>
  <si>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</si>
  <si>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</si>
  <si>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</si>
  <si>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</si>
  <si>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</si>
  <si>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</si>
  <si>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</si>
  <si>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</si>
  <si>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</si>
  <si>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</si>
  <si>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</si>
  <si>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</si>
  <si>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</si>
  <si>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</si>
  <si>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</si>
  <si>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</si>
  <si>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</si>
  <si>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</si>
  <si>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</si>
  <si>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</si>
  <si>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</si>
  <si>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</si>
  <si>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</si>
  <si>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</si>
  <si>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</si>
  <si>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</si>
  <si>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</si>
  <si>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</si>
  <si>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</si>
  <si>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</si>
  <si>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</si>
  <si>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</si>
  <si>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</si>
  <si>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</si>
  <si>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</si>
  <si>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</si>
  <si>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</si>
  <si>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</si>
  <si>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</si>
  <si>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</si>
  <si>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</si>
  <si>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</si>
  <si>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</si>
  <si>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</si>
  <si>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</si>
  <si>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</si>
  <si>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</si>
  <si>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</si>
  <si>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</si>
  <si>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</si>
  <si>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</si>
  <si>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</si>
  <si>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</si>
  <si>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</si>
  <si>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</si>
  <si>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</si>
  <si>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</si>
  <si>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</si>
  <si>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</si>
  <si>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</si>
  <si>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</si>
  <si>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</si>
  <si>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</si>
  <si>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</si>
  <si>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</si>
  <si>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</si>
  <si>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</si>
  <si>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</si>
  <si>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</si>
  <si>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</si>
  <si>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</si>
  <si>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</si>
  <si>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</si>
  <si>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</si>
  <si>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</si>
  <si>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</si>
  <si>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</si>
  <si>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</si>
  <si>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</si>
  <si>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</si>
  <si>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</si>
  <si>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</si>
  <si>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</si>
  <si>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</si>
  <si>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</si>
  <si>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</si>
  <si>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</si>
  <si>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</si>
  <si>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</si>
  <si>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</si>
  <si>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</si>
  <si>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</si>
  <si>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</si>
  <si>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</si>
  <si>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</si>
  <si>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</si>
  <si>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</si>
  <si>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</si>
  <si>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</si>
  <si>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</si>
  <si>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</si>
  <si>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</si>
  <si>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</si>
  <si>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</si>
  <si>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</si>
  <si>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</si>
  <si>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</si>
  <si>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</si>
  <si>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</si>
  <si>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</si>
  <si>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</si>
  <si>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</si>
  <si>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</si>
  <si>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</si>
  <si>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</si>
  <si>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</si>
  <si>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</si>
  <si>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</si>
  <si>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</si>
  <si>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</si>
  <si>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</si>
  <si>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</si>
  <si>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</si>
  <si>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</si>
  <si>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</si>
  <si>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</si>
  <si>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</si>
  <si>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</si>
  <si>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</si>
  <si>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</si>
  <si>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</si>
  <si>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</si>
  <si>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</si>
  <si>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</si>
  <si>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</si>
  <si>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</si>
  <si>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</si>
  <si>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</si>
  <si>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</si>
  <si>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</si>
  <si>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</si>
  <si>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</si>
  <si>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</si>
  <si>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</si>
  <si>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</si>
  <si>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</si>
  <si>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</si>
  <si>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</si>
  <si>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</si>
  <si>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</si>
  <si>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</si>
  <si>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</si>
  <si>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</si>
  <si>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</si>
  <si>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</si>
  <si>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</si>
  <si>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</si>
  <si>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</si>
  <si>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</si>
  <si>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</si>
  <si>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</si>
  <si>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</si>
  <si>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</si>
  <si>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</si>
  <si>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</si>
  <si>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</si>
  <si>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</si>
  <si>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</si>
  <si>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</si>
  <si>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</si>
  <si>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</si>
  <si>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</si>
  <si>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</si>
  <si>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</si>
  <si>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</si>
  <si>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</si>
  <si>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</si>
  <si>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</si>
  <si>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</si>
  <si>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</si>
  <si>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</si>
  <si>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</si>
  <si>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</si>
  <si>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</si>
  <si>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</si>
  <si>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</si>
  <si>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</si>
  <si>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</si>
  <si>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</si>
  <si>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</si>
  <si>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</si>
  <si>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</si>
  <si>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</si>
  <si>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</si>
  <si>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</si>
  <si>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</si>
  <si>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</si>
  <si>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</si>
  <si>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</si>
  <si>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</si>
  <si>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</si>
  <si>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</si>
  <si>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</si>
  <si>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</si>
  <si>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</si>
  <si>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</si>
  <si>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</si>
  <si>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</si>
  <si>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</si>
  <si>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</si>
  <si>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</si>
  <si>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</si>
  <si>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</si>
  <si>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</si>
  <si>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</si>
  <si>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</si>
  <si>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</si>
  <si>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</si>
  <si>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</si>
  <si>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</si>
  <si>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</si>
  <si>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</si>
  <si>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</si>
  <si>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</si>
  <si>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</si>
  <si>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</si>
  <si>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</si>
  <si>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</si>
  <si>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</si>
  <si>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</si>
  <si>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</si>
  <si>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</si>
  <si>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</si>
  <si>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</si>
  <si>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</si>
  <si>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</si>
  <si>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</si>
  <si>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</si>
  <si>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</si>
  <si>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</si>
  <si>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</si>
  <si>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</si>
  <si>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</si>
  <si>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</si>
  <si>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</si>
  <si>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</si>
  <si>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</si>
  <si>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</si>
  <si>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</si>
  <si>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</si>
  <si>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</si>
  <si>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</si>
  <si>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</si>
  <si>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</si>
  <si>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</si>
  <si>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</si>
  <si>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</si>
  <si>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</si>
  <si>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</si>
  <si>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</si>
  <si>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</si>
  <si>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</si>
  <si>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</si>
  <si>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</si>
  <si>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</si>
  <si>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</si>
  <si>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</si>
  <si>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</si>
  <si>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</si>
  <si>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</si>
  <si>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</si>
  <si>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</si>
  <si>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</si>
  <si>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</si>
  <si>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</si>
  <si>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</si>
  <si>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</si>
  <si>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</si>
  <si>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</si>
  <si>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</si>
  <si>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</si>
  <si>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</si>
  <si>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</si>
  <si>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</si>
  <si>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</si>
  <si>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</si>
  <si>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</si>
  <si>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</si>
  <si>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</si>
  <si>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</si>
  <si>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</si>
  <si>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</si>
  <si>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</si>
  <si>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</si>
  <si>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</si>
  <si>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</si>
  <si>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</si>
  <si>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</si>
  <si>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</si>
  <si>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</si>
  <si>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</si>
  <si>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</si>
  <si>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</si>
  <si>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</si>
  <si>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</si>
  <si>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</si>
  <si>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</si>
  <si>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</si>
  <si>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</si>
  <si>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</si>
  <si>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</si>
  <si>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</si>
  <si>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</si>
  <si>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</si>
  <si>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</si>
  <si>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</si>
  <si>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</si>
  <si>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</si>
  <si>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</si>
  <si>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</si>
  <si>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</si>
  <si>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</si>
  <si>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</si>
  <si>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</si>
  <si>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</si>
  <si>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</si>
  <si>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</si>
  <si>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</si>
  <si>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</si>
  <si>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</si>
  <si>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</si>
  <si>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</si>
  <si>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</si>
  <si>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</si>
  <si>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</si>
  <si>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</si>
  <si>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</si>
  <si>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</si>
  <si>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</si>
  <si>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</si>
  <si>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</si>
  <si>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</si>
  <si>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</si>
  <si>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</si>
  <si>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</si>
  <si>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</si>
  <si>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</si>
  <si>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</si>
  <si>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</si>
  <si>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</si>
  <si>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</si>
  <si>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</si>
  <si>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</si>
  <si>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</si>
  <si>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</si>
  <si>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</si>
  <si>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</si>
  <si>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</si>
  <si>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</si>
  <si>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</si>
  <si>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</si>
  <si>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</si>
  <si>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</si>
  <si>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</si>
  <si>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</si>
  <si>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</si>
  <si>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</si>
  <si>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</si>
  <si>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</si>
  <si>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</si>
  <si>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</si>
  <si>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</si>
  <si>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</si>
  <si>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</si>
  <si>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</si>
  <si>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</si>
  <si>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</si>
  <si>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</si>
  <si>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</si>
  <si>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</si>
  <si>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</si>
  <si>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</si>
  <si>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</si>
  <si>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</si>
  <si>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</si>
  <si>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</si>
  <si>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</si>
  <si>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</si>
  <si>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</si>
  <si>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</si>
  <si>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</si>
  <si>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</si>
  <si>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</si>
  <si>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</si>
  <si>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</si>
  <si>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</si>
  <si>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</si>
  <si>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</si>
  <si>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</si>
  <si>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</si>
  <si>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</si>
  <si>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</si>
  <si>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</si>
  <si>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</si>
  <si>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</si>
  <si>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</si>
  <si>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</si>
  <si>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</si>
  <si>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</si>
  <si>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</si>
  <si>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</si>
  <si>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</si>
  <si>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</si>
  <si>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</si>
  <si>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</si>
  <si>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</si>
  <si>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</si>
  <si>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</si>
  <si>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</si>
  <si>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</si>
  <si>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</si>
  <si>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</si>
  <si>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</si>
  <si>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</si>
  <si>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</si>
  <si>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</si>
  <si>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</si>
  <si>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</si>
  <si>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</si>
  <si>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</si>
  <si>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</si>
  <si>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</si>
  <si>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</si>
  <si>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</si>
  <si>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</si>
  <si>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</si>
  <si>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</si>
  <si>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</si>
  <si>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</si>
  <si>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</si>
  <si>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</si>
  <si>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</si>
  <si>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</si>
  <si>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</si>
  <si>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</si>
  <si>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</si>
  <si>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</si>
  <si>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</si>
  <si>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</si>
  <si>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</si>
  <si>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</si>
  <si>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</si>
  <si>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</si>
  <si>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</si>
  <si>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</si>
  <si>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</si>
  <si>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</si>
  <si>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</si>
  <si>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</si>
  <si>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</si>
  <si>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</si>
  <si>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</si>
  <si>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</si>
  <si>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</si>
  <si>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</si>
  <si>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</si>
  <si>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</si>
  <si>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</si>
  <si>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</si>
  <si>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</si>
  <si>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</si>
  <si>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</si>
  <si>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</si>
  <si>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</si>
  <si>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</si>
  <si>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</si>
  <si>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</si>
  <si>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</si>
  <si>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</si>
  <si>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</si>
  <si>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</si>
  <si>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</si>
  <si>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</si>
  <si>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</si>
  <si>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</si>
  <si>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</si>
  <si>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</si>
  <si>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</si>
  <si>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</si>
  <si>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</si>
  <si>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</si>
  <si>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</si>
  <si>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</si>
  <si>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</si>
  <si>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</si>
  <si>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</si>
  <si>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</si>
  <si>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</si>
  <si>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</si>
  <si>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</si>
  <si>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</si>
  <si>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</si>
  <si>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</si>
  <si>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</si>
  <si>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</si>
  <si>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</si>
  <si>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</si>
  <si>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</si>
  <si>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</si>
  <si>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</si>
  <si>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</si>
  <si>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</si>
  <si>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</si>
  <si>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</si>
  <si>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</si>
  <si>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</si>
  <si>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</si>
  <si>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</si>
  <si>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</si>
  <si>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</si>
  <si>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</si>
  <si>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</si>
  <si>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</si>
  <si>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</si>
  <si>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</si>
  <si>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</si>
  <si>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</si>
  <si>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</si>
  <si>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</si>
  <si>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</si>
  <si>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</si>
  <si>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</si>
  <si>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</si>
  <si>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</si>
  <si>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</si>
  <si>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</si>
  <si>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</si>
  <si>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</si>
  <si>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</si>
  <si>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</si>
  <si>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</si>
  <si>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</si>
  <si>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</si>
  <si>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</si>
  <si>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</si>
  <si>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</si>
  <si>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</si>
  <si>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</si>
  <si>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</si>
  <si>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</si>
  <si>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</si>
  <si>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</si>
  <si>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</si>
  <si>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</si>
  <si>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</si>
  <si>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</si>
  <si>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</si>
  <si>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</si>
  <si>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</si>
  <si>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</si>
  <si>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</si>
  <si>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</si>
  <si>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</si>
  <si>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</si>
  <si>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</si>
  <si>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</si>
  <si>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</si>
  <si>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</si>
  <si>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</si>
  <si>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</si>
  <si>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</si>
  <si>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</si>
  <si>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</si>
  <si>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</si>
  <si>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</si>
  <si>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</si>
  <si>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</si>
  <si>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</si>
  <si>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</si>
  <si>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</si>
  <si>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</si>
  <si>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</si>
  <si>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</si>
  <si>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</si>
  <si>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</si>
  <si>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</si>
  <si>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</si>
  <si>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</si>
  <si>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</si>
  <si>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</si>
  <si>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</si>
  <si>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</si>
  <si>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</si>
  <si>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</si>
  <si>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</si>
  <si>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</si>
  <si>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</si>
  <si>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</si>
  <si>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</si>
  <si>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</si>
  <si>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</si>
  <si>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</si>
  <si>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</si>
  <si>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</si>
  <si>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</si>
  <si>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</si>
  <si>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</si>
  <si>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</si>
  <si>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</si>
  <si>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</si>
  <si>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</si>
  <si>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</si>
  <si>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</si>
  <si>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</si>
  <si>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</si>
  <si>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</si>
  <si>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</si>
  <si>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</si>
  <si>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</si>
  <si>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</si>
  <si>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</si>
  <si>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</si>
  <si>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</si>
  <si>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</si>
  <si>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</si>
  <si>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</si>
  <si>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</si>
  <si>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</si>
  <si>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</si>
  <si>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</si>
  <si>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</si>
  <si>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</si>
  <si>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</si>
  <si>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</si>
  <si>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</si>
  <si>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</si>
  <si>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</si>
  <si>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</si>
  <si>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</si>
  <si>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</si>
  <si>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</si>
  <si>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</si>
  <si>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</si>
  <si>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</si>
  <si>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</si>
  <si>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</si>
  <si>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</si>
  <si>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</si>
  <si>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</si>
  <si>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</si>
  <si>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</si>
  <si>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</si>
  <si>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</si>
  <si>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</si>
  <si>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</si>
  <si>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</si>
  <si>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</si>
  <si>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</si>
  <si>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</si>
  <si>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</si>
  <si>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</si>
  <si>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</si>
  <si>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</si>
  <si>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</si>
  <si>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</si>
  <si>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</si>
  <si>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</si>
  <si>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</si>
  <si>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</si>
  <si>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</si>
  <si>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</si>
  <si>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</si>
  <si>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</si>
  <si>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</si>
  <si>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</si>
  <si>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</si>
  <si>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</si>
  <si>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</si>
  <si>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</si>
  <si>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</si>
  <si>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</si>
  <si>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</si>
  <si>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</si>
  <si>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</si>
  <si>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</si>
  <si>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</si>
  <si>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</si>
  <si>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</si>
  <si>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</si>
  <si>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</si>
  <si>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</si>
  <si>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</si>
  <si>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</si>
  <si>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</si>
  <si>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</si>
  <si>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</si>
  <si>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</si>
  <si>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</si>
  <si>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</si>
  <si>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</si>
  <si>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</si>
  <si>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</si>
  <si>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</si>
  <si>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</si>
  <si>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</si>
  <si>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</si>
  <si>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</si>
  <si>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</si>
  <si>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</si>
  <si>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</si>
  <si>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</si>
  <si>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</si>
  <si>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</si>
  <si>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</si>
  <si>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</si>
  <si>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</si>
  <si>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</si>
  <si>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</si>
  <si>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</si>
  <si>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</si>
  <si>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</si>
  <si>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</si>
  <si>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</si>
  <si>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</si>
  <si>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</si>
  <si>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</si>
  <si>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</si>
  <si>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</si>
  <si>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</si>
  <si>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</si>
  <si>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</si>
  <si>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</si>
  <si>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</si>
  <si>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</si>
  <si>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</si>
  <si>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</si>
  <si>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</si>
  <si>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</si>
  <si>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</si>
  <si>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</si>
  <si>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</si>
  <si>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</si>
  <si>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</si>
  <si>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</si>
  <si>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</si>
  <si>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</si>
  <si>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</si>
  <si>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</si>
  <si>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</si>
  <si>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</si>
  <si>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</si>
  <si>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</si>
  <si>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</si>
  <si>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</si>
  <si>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</si>
  <si>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</si>
  <si>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</si>
  <si>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</si>
  <si>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</si>
  <si>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</si>
  <si>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</si>
  <si>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</si>
  <si>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</si>
  <si>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</si>
  <si>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</si>
  <si>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</si>
  <si>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</si>
  <si>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</si>
  <si>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</si>
  <si>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</si>
  <si>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</si>
  <si>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</si>
  <si>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</si>
  <si>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</si>
  <si>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</si>
  <si>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</si>
  <si>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</si>
  <si>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</si>
  <si>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</si>
  <si>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</si>
  <si>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</si>
  <si>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</si>
  <si>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</si>
  <si>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</si>
  <si>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</si>
  <si>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</si>
  <si>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</si>
  <si>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</si>
  <si>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</si>
  <si>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</si>
  <si>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</si>
  <si>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</si>
  <si>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</si>
  <si>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</si>
  <si>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</si>
  <si>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</si>
  <si>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</si>
  <si>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</si>
  <si>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</si>
  <si>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</si>
  <si>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</si>
  <si>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</si>
  <si>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</si>
  <si>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</si>
  <si>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</si>
  <si>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</si>
  <si>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</si>
  <si>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</si>
  <si>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</si>
  <si>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</si>
  <si>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</si>
  <si>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</si>
  <si>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</si>
  <si>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</si>
  <si>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</si>
  <si>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</si>
  <si>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</si>
  <si>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</si>
  <si>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</si>
  <si>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</si>
  <si>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</si>
  <si>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</si>
  <si>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</si>
  <si>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</si>
  <si>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</si>
  <si>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</si>
  <si>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</si>
  <si>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</si>
  <si>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</si>
  <si>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</si>
  <si>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</si>
  <si>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</si>
  <si>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</si>
  <si>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</si>
  <si>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</si>
  <si>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</si>
  <si>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</si>
  <si>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</si>
  <si>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</si>
  <si>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</si>
  <si>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</si>
  <si>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</si>
  <si>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</si>
  <si>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</si>
  <si>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</si>
  <si>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</si>
  <si>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</si>
  <si>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</si>
  <si>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</si>
  <si>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</si>
  <si>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</si>
  <si>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</si>
  <si>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</si>
  <si>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</si>
  <si>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</si>
  <si>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</si>
  <si>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</si>
  <si>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</si>
  <si>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</si>
  <si>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</si>
  <si>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</si>
  <si>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</si>
  <si>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</si>
  <si>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</si>
  <si>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</si>
  <si>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</si>
  <si>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</si>
  <si>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</si>
  <si>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</si>
  <si>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</si>
  <si>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</si>
  <si>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</si>
  <si>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</si>
  <si>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</si>
  <si>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</si>
  <si>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</si>
  <si>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</si>
  <si>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</si>
  <si>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</si>
  <si>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</si>
  <si>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</si>
  <si>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</si>
  <si>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</si>
  <si>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</si>
  <si>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</si>
  <si>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</si>
  <si>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</si>
  <si>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</si>
  <si>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</si>
  <si>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</si>
  <si>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</si>
  <si>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</si>
  <si>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</si>
  <si>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</si>
  <si>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</si>
  <si>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</si>
  <si>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</si>
  <si>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</si>
  <si>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</si>
  <si>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</si>
  <si>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</si>
  <si>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</si>
  <si>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</si>
  <si>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</si>
  <si>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</si>
  <si>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</si>
  <si>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</si>
  <si>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</si>
  <si>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</si>
  <si>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</si>
  <si>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</si>
  <si>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</si>
  <si>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</si>
  <si>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</si>
  <si>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</si>
  <si>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</si>
  <si>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</si>
  <si>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</si>
  <si>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</si>
  <si>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</si>
  <si>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</si>
  <si>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</si>
  <si>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</si>
  <si>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</si>
  <si>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</si>
  <si>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</si>
  <si>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</si>
  <si>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</si>
  <si>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</si>
  <si>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</si>
  <si>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</si>
  <si>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</si>
  <si>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</si>
  <si>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</si>
  <si>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</si>
  <si>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</si>
  <si>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</si>
  <si>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</si>
  <si>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</si>
  <si>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</si>
  <si>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</si>
  <si>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</si>
  <si>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</si>
  <si>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</si>
  <si>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</si>
  <si>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</si>
  <si>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</si>
  <si>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</si>
  <si>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</si>
  <si>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</si>
  <si>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</si>
  <si>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</si>
  <si>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</si>
  <si>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</si>
  <si>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</si>
  <si>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</si>
  <si>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</si>
  <si>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</si>
  <si>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</si>
  <si>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</si>
  <si>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</si>
  <si>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</si>
  <si>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</si>
  <si>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</si>
  <si>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</si>
  <si>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</si>
  <si>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</si>
  <si>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</si>
  <si>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</si>
  <si>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</si>
  <si>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</si>
  <si>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</si>
  <si>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</si>
  <si>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</si>
  <si>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</si>
  <si>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</si>
  <si>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</si>
  <si>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</si>
  <si>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</si>
  <si>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</si>
  <si>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</si>
  <si>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</si>
  <si>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</si>
  <si>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</si>
  <si>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</si>
  <si>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</si>
  <si>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</si>
  <si>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</si>
  <si>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</si>
  <si>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</si>
  <si>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</si>
  <si>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</si>
  <si>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</si>
  <si>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</si>
  <si>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</si>
  <si>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</si>
  <si>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</si>
  <si>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</si>
  <si>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</si>
  <si>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</si>
  <si>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</si>
  <si>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</si>
  <si>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</si>
  <si>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</si>
  <si>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</si>
  <si>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</si>
  <si>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</si>
  <si>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</si>
  <si>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</si>
  <si>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</si>
  <si>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</si>
  <si>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</si>
  <si>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</si>
  <si>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</si>
  <si>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</si>
  <si>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</si>
  <si>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</si>
  <si>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</si>
  <si>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</si>
  <si>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</si>
  <si>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</si>
  <si>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</si>
  <si>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</si>
  <si>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</si>
  <si>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</si>
  <si>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</si>
  <si>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</si>
  <si>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</si>
  <si>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</si>
  <si>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</si>
  <si>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</si>
  <si>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</si>
  <si>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</si>
  <si>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</si>
  <si>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</si>
  <si>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</si>
  <si>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</si>
  <si>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</si>
  <si>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</si>
  <si>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</si>
  <si>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</si>
  <si>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</si>
  <si>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</si>
  <si>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</si>
  <si>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</si>
  <si>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</si>
  <si>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</si>
  <si>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</si>
  <si>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</si>
  <si>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</si>
  <si>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</si>
  <si>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</si>
  <si>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</si>
  <si>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</si>
  <si>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</si>
  <si>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</si>
  <si>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</si>
  <si>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</si>
  <si>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</si>
  <si>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</si>
  <si>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</si>
  <si>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</si>
  <si>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</si>
  <si>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</si>
  <si>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</si>
  <si>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</si>
  <si>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</si>
  <si>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</si>
  <si>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</si>
  <si>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</si>
  <si>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</si>
  <si>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</si>
  <si>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</si>
  <si>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</si>
  <si>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</si>
  <si>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</si>
  <si>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</si>
  <si>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</si>
  <si>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</si>
  <si>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</si>
  <si>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</si>
  <si>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</si>
  <si>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</si>
  <si>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</si>
  <si>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</si>
  <si>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</si>
  <si>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</si>
  <si>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</si>
  <si>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</si>
  <si>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</si>
  <si>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</si>
  <si>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</si>
  <si>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</si>
  <si>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</si>
  <si>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</si>
  <si>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</si>
  <si>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</si>
  <si>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</si>
  <si>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</si>
  <si>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</si>
  <si>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</si>
  <si>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</si>
  <si>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</si>
  <si>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</si>
  <si>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</si>
  <si>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</si>
  <si>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</si>
  <si>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</si>
  <si>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</si>
  <si>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</si>
  <si>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</si>
  <si>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</si>
  <si>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</si>
  <si>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</si>
  <si>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</si>
  <si>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</si>
  <si>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</si>
  <si>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</si>
  <si>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</si>
  <si>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</si>
  <si>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</si>
  <si>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</si>
  <si>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</si>
  <si>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</si>
  <si>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</si>
  <si>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</si>
  <si>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</si>
  <si>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</si>
  <si>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</si>
  <si>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</si>
  <si>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</si>
  <si>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</si>
  <si>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</si>
  <si>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</si>
  <si>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</si>
  <si>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</si>
  <si>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</si>
  <si>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</si>
  <si>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</si>
  <si>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</si>
  <si>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</si>
  <si>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</si>
  <si>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</si>
  <si>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</si>
  <si>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</si>
  <si>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</si>
  <si>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</si>
  <si>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</si>
  <si>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</si>
  <si>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</si>
  <si>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</si>
  <si>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</si>
  <si>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</si>
  <si>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</si>
  <si>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</si>
  <si>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</si>
  <si>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</si>
  <si>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</si>
  <si>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</si>
  <si>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</si>
  <si>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</si>
  <si>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</si>
  <si>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</si>
  <si>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</si>
  <si>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</si>
  <si>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</si>
  <si>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</si>
  <si>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</si>
  <si>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</si>
  <si>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</si>
  <si>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</si>
  <si>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</si>
  <si>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</si>
  <si>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</si>
  <si>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</si>
  <si>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</si>
  <si>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</si>
  <si>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</si>
  <si>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</si>
  <si>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</si>
  <si>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</si>
  <si>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</si>
  <si>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</si>
  <si>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</si>
  <si>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</si>
  <si>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</si>
  <si>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</si>
  <si>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</si>
  <si>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</si>
  <si>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</si>
  <si>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</si>
  <si>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</si>
  <si>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</si>
  <si>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</si>
  <si>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</si>
  <si>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</si>
  <si>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</si>
  <si>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</si>
  <si>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</si>
  <si>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</si>
  <si>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</si>
  <si>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</si>
  <si>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</si>
  <si>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</si>
  <si>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</si>
  <si>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</si>
  <si>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</si>
  <si>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</si>
  <si>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</si>
  <si>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</si>
  <si>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</si>
  <si>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</si>
  <si>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</si>
  <si>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</si>
  <si>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</si>
  <si>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</si>
  <si>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</si>
  <si>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</si>
  <si>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</si>
  <si>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</si>
  <si>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</si>
  <si>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</si>
  <si>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</si>
  <si>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</si>
  <si>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</si>
  <si>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</si>
  <si>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</si>
  <si>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</si>
  <si>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</si>
  <si>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</si>
  <si>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</si>
  <si>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</si>
  <si>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</si>
  <si>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</si>
  <si>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</si>
  <si>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</si>
  <si>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</si>
  <si>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</si>
  <si>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</si>
  <si>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</si>
  <si>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</si>
  <si>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</si>
  <si>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</si>
  <si>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</si>
  <si>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</si>
  <si>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</si>
  <si>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</si>
  <si>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</si>
  <si>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</si>
  <si>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</si>
  <si>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</si>
  <si>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</si>
  <si>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</si>
  <si>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</si>
  <si>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</si>
  <si>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</si>
  <si>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</si>
  <si>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</si>
  <si>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</si>
  <si>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</si>
  <si>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</si>
  <si>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</si>
  <si>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</si>
  <si>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</si>
  <si>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</si>
  <si>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</si>
  <si>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</si>
  <si>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</si>
  <si>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</si>
  <si>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</si>
  <si>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</si>
  <si>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</si>
  <si>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</si>
  <si>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</si>
  <si>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</si>
  <si>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</si>
  <si>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</si>
  <si>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</si>
  <si>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</si>
  <si>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</si>
  <si>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</si>
  <si>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</si>
  <si>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</si>
  <si>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</si>
  <si>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</si>
  <si>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</si>
  <si>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</si>
  <si>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</si>
  <si>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</si>
  <si>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</si>
  <si>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</si>
  <si>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</si>
  <si>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</si>
  <si>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</si>
  <si>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</si>
  <si>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</si>
  <si>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</si>
  <si>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</si>
  <si>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</si>
  <si>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</si>
  <si>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</si>
  <si>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</si>
  <si>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</si>
  <si>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</si>
  <si>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</si>
  <si>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</si>
  <si>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</si>
  <si>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</si>
  <si>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</si>
  <si>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</si>
  <si>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</si>
  <si>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</si>
  <si>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</si>
  <si>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</si>
  <si>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</si>
  <si>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</si>
  <si>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</si>
  <si>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</si>
  <si>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</si>
  <si>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</si>
  <si>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</si>
  <si>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</si>
  <si>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</si>
  <si>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</si>
  <si>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</si>
  <si>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</si>
  <si>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</si>
  <si>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</si>
  <si>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</si>
  <si>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</si>
  <si>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</si>
  <si>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</si>
  <si>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</si>
  <si>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</si>
  <si>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</si>
  <si>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</si>
  <si>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</si>
  <si>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</si>
  <si>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</si>
  <si>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</si>
  <si>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</si>
  <si>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</si>
  <si>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</si>
  <si>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</si>
  <si>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</si>
  <si>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</si>
  <si>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</si>
  <si>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</si>
  <si>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</si>
  <si>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</si>
  <si>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</si>
  <si>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</si>
  <si>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</si>
  <si>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</si>
  <si>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</si>
  <si>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</si>
  <si>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</si>
  <si>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</si>
  <si>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</si>
  <si>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</si>
  <si>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</si>
  <si>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</si>
  <si>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</si>
  <si>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</si>
  <si>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</si>
  <si>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</si>
  <si>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</si>
  <si>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</si>
  <si>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</si>
  <si>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</si>
  <si>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</si>
  <si>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</si>
  <si>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</si>
  <si>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</si>
  <si>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</si>
  <si>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</si>
  <si>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</si>
  <si>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</si>
  <si>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</si>
  <si>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</si>
  <si>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</si>
  <si>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</si>
  <si>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</si>
  <si>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</si>
  <si>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</si>
  <si>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</si>
  <si>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</si>
  <si>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</si>
  <si>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</si>
  <si>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</si>
  <si>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</si>
  <si>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</si>
  <si>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</si>
  <si>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</si>
  <si>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</si>
  <si>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</si>
  <si>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</si>
  <si>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</si>
  <si>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</si>
  <si>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</si>
  <si>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</si>
  <si>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</si>
  <si>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</si>
  <si>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</si>
  <si>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</si>
  <si>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</si>
  <si>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</si>
  <si>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</si>
  <si>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</si>
  <si>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</si>
  <si>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</si>
  <si>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</si>
  <si>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</si>
  <si>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</si>
  <si>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</si>
  <si>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</si>
  <si>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</si>
  <si>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</si>
  <si>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</si>
  <si>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</si>
  <si>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</si>
  <si>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</si>
  <si>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</si>
  <si>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</si>
  <si>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</si>
  <si>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</si>
  <si>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</si>
  <si>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</si>
  <si>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</si>
  <si>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</si>
  <si>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</si>
  <si>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</si>
  <si>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</si>
  <si>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</si>
  <si>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</si>
  <si>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</si>
  <si>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</si>
  <si>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</si>
  <si>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</si>
  <si>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</si>
  <si>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</si>
  <si>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</si>
  <si>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</si>
  <si>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</si>
  <si>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</si>
  <si>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</si>
  <si>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</si>
  <si>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</si>
  <si>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</si>
  <si>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</si>
  <si>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</si>
  <si>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</si>
  <si>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</si>
  <si>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</si>
  <si>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</si>
  <si>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</si>
  <si>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</si>
  <si>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</si>
  <si>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</si>
  <si>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</si>
  <si>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</si>
  <si>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</si>
  <si>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</si>
  <si>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</si>
  <si>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</si>
  <si>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</si>
  <si>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</si>
  <si>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</si>
  <si>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</si>
  <si>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</si>
  <si>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</si>
  <si>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</si>
  <si>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</si>
  <si>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</si>
  <si>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</si>
  <si>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</si>
  <si>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</si>
  <si>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</si>
  <si>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</si>
  <si>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</si>
  <si>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</si>
  <si>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</si>
  <si>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</si>
  <si>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</si>
  <si>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</si>
  <si>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</si>
  <si>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</si>
  <si>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</si>
  <si>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</si>
  <si>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</si>
  <si>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</si>
  <si>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</si>
  <si>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</si>
  <si>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</si>
  <si>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</si>
  <si>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</si>
  <si>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</si>
  <si>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</si>
  <si>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</si>
  <si>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</si>
  <si>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</si>
  <si>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</si>
  <si>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</si>
  <si>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</si>
  <si>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</si>
  <si>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</si>
  <si>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</si>
  <si>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</si>
  <si>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</si>
  <si>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</si>
  <si>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</si>
  <si>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</si>
  <si>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</si>
  <si>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</si>
  <si>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</si>
  <si>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</si>
  <si>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</si>
  <si>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</si>
  <si>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</si>
  <si>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</si>
  <si>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</si>
  <si>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</si>
  <si>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</si>
  <si>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</si>
  <si>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</si>
  <si>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</si>
  <si>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</si>
  <si>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</si>
  <si>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</si>
  <si>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</si>
  <si>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</si>
  <si>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</si>
  <si>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</si>
  <si>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</si>
  <si>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</si>
  <si>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</si>
  <si>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</si>
  <si>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</si>
  <si>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</si>
  <si>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</si>
  <si>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</si>
  <si>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</si>
  <si>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</si>
  <si>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</si>
  <si>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</si>
  <si>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</si>
  <si>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</si>
  <si>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</si>
  <si>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</si>
  <si>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</si>
  <si>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</si>
  <si>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</si>
  <si>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</si>
  <si>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</si>
  <si>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</si>
  <si>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</si>
  <si>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</si>
  <si>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</si>
  <si>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</si>
  <si>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</si>
  <si>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</si>
  <si>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</si>
  <si>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</si>
  <si>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</si>
  <si>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</si>
  <si>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</si>
  <si>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</si>
  <si>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</si>
  <si>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</si>
  <si>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</si>
  <si>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</si>
  <si>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</si>
  <si>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</si>
  <si>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</si>
  <si>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</si>
  <si>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</si>
  <si>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</si>
  <si>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</si>
  <si>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</si>
  <si>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</si>
  <si>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</si>
  <si>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</si>
  <si>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</si>
  <si>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</si>
  <si>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</si>
  <si>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</si>
  <si>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</si>
  <si>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</si>
  <si>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</si>
  <si>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</si>
  <si>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</si>
  <si>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</si>
  <si>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</si>
  <si>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</si>
  <si>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</si>
  <si>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</si>
  <si>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</si>
  <si>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</si>
  <si>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</si>
  <si>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</si>
  <si>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</si>
  <si>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</si>
  <si>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</si>
  <si>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</si>
  <si>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</si>
  <si>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</si>
  <si>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</si>
  <si>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</si>
  <si>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</si>
  <si>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</si>
  <si>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</si>
  <si>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</si>
  <si>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</si>
  <si>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</si>
  <si>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</si>
  <si>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</si>
  <si>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</si>
  <si>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</si>
  <si>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</si>
  <si>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</si>
  <si>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</si>
  <si>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</si>
  <si>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</si>
  <si>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</si>
  <si>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</si>
  <si>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</si>
  <si>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</si>
  <si>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</si>
  <si>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</si>
  <si>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</si>
  <si>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</si>
  <si>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</si>
  <si>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</si>
  <si>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</si>
  <si>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</si>
  <si>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</si>
  <si>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</si>
  <si>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</si>
  <si>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</si>
  <si>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</si>
  <si>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</si>
  <si>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</si>
  <si>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</si>
  <si>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</si>
  <si>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</si>
  <si>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</si>
  <si>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</si>
  <si>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</si>
  <si>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</si>
  <si>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</si>
  <si>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</si>
  <si>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</si>
  <si>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</si>
  <si>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</si>
  <si>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</si>
  <si>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</si>
  <si>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</si>
  <si>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</si>
  <si>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</si>
  <si>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</si>
  <si>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</si>
  <si>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</si>
  <si>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</si>
  <si>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</si>
  <si>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</si>
  <si>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</si>
  <si>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</si>
  <si>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</si>
  <si>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</si>
  <si>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</si>
  <si>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</si>
  <si>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</si>
  <si>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</si>
  <si>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</si>
  <si>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</si>
  <si>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</si>
  <si>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</si>
  <si>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</si>
  <si>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</si>
  <si>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</si>
  <si>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</si>
  <si>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</si>
  <si>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</si>
  <si>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</si>
  <si>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</si>
  <si>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</si>
  <si>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</si>
  <si>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</si>
  <si>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</si>
  <si>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</si>
  <si>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</si>
  <si>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</si>
  <si>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</si>
  <si>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</si>
  <si>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</si>
  <si>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</si>
  <si>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</si>
  <si>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</si>
  <si>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</si>
  <si>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</si>
  <si>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</si>
  <si>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</si>
  <si>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</si>
  <si>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</si>
  <si>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</si>
  <si>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</si>
  <si>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</si>
  <si>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</si>
  <si>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</si>
  <si>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</si>
  <si>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</si>
  <si>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</si>
  <si>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</si>
  <si>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</si>
  <si>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</si>
  <si>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</si>
  <si>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</si>
  <si>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</si>
  <si>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</si>
  <si>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</si>
  <si>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</si>
  <si>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</si>
  <si>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</si>
  <si>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</si>
  <si>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</si>
  <si>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</si>
  <si>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</si>
  <si>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</si>
  <si>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</si>
  <si>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</si>
  <si>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</si>
  <si>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</si>
  <si>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</si>
  <si>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</si>
  <si>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</si>
  <si>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</si>
  <si>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</si>
  <si>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</si>
  <si>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</si>
  <si>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</si>
  <si>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</si>
  <si>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</si>
  <si>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</si>
  <si>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</si>
  <si>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</si>
  <si>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</si>
  <si>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</si>
  <si>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</si>
  <si>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</si>
  <si>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</si>
  <si>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</si>
  <si>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</si>
  <si>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</si>
  <si>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</si>
  <si>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</si>
  <si>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</si>
  <si>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</si>
  <si>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</si>
  <si>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</si>
  <si>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</si>
  <si>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</si>
  <si>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</si>
  <si>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</si>
  <si>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</si>
  <si>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</si>
  <si>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</si>
  <si>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</si>
  <si>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</si>
  <si>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</si>
  <si>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</si>
  <si>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</si>
  <si>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</si>
  <si>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</si>
  <si>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</si>
  <si>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</si>
  <si>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</si>
  <si>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</si>
  <si>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</si>
  <si>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</si>
  <si>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</si>
  <si>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</si>
  <si>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</si>
  <si>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</si>
  <si>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</si>
  <si>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</si>
  <si>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</si>
  <si>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</si>
  <si>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</si>
  <si>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</si>
  <si>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</si>
  <si>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</si>
  <si>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</si>
  <si>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</si>
  <si>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</si>
  <si>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</si>
  <si>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</si>
  <si>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</si>
  <si>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</si>
  <si>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</si>
  <si>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</si>
  <si>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</si>
  <si>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</si>
  <si>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</si>
  <si>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</si>
  <si>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</si>
  <si>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</si>
  <si>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</si>
  <si>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</si>
  <si>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</si>
  <si>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</si>
  <si>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</si>
  <si>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</si>
  <si>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</si>
  <si>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</si>
  <si>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</si>
  <si>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</si>
  <si>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</si>
  <si>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</si>
  <si>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</si>
  <si>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</si>
  <si>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</si>
  <si>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</si>
  <si>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</si>
  <si>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</si>
  <si>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</si>
  <si>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</si>
  <si>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</si>
  <si>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</si>
  <si>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</si>
  <si>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</si>
  <si>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</si>
  <si>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</si>
  <si>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</si>
  <si>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</si>
  <si>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</si>
  <si>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</si>
  <si>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</si>
  <si>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</si>
  <si>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</si>
  <si>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</si>
  <si>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</si>
  <si>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</si>
  <si>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</si>
  <si>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</si>
  <si>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</si>
  <si>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</si>
  <si>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</si>
  <si>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</si>
  <si>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</si>
  <si>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</si>
  <si>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</si>
  <si>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</si>
  <si>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</si>
  <si>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</si>
  <si>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</si>
  <si>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</si>
  <si>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</si>
  <si>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</si>
  <si>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</si>
  <si>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</si>
  <si>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</si>
  <si>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</si>
  <si>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</si>
  <si>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</si>
  <si>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</si>
  <si>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</si>
  <si>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</si>
  <si>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</si>
  <si>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</si>
  <si>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</si>
  <si>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</si>
  <si>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</si>
  <si>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</si>
  <si>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</si>
  <si>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</si>
  <si>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</si>
  <si>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</si>
  <si>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</si>
  <si>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</si>
  <si>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</si>
  <si>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</si>
  <si>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</si>
  <si>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</si>
  <si>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</si>
  <si>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</si>
  <si>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</si>
  <si>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</si>
  <si>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</si>
  <si>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</si>
  <si>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</si>
  <si>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</si>
  <si>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</si>
  <si>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</si>
  <si>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</si>
  <si>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</si>
  <si>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</si>
  <si>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</si>
  <si>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</si>
  <si>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</si>
  <si>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</si>
  <si>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</si>
  <si>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</si>
  <si>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</si>
  <si>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</si>
  <si>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</si>
  <si>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</si>
  <si>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</si>
  <si>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</si>
  <si>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</si>
  <si>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</si>
  <si>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</si>
  <si>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</si>
  <si>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</si>
  <si>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</si>
  <si>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</si>
  <si>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</si>
  <si>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</si>
  <si>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</si>
  <si>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</si>
  <si>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</si>
  <si>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</si>
  <si>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</si>
  <si>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</si>
  <si>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</si>
  <si>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</si>
  <si>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</si>
  <si>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</si>
  <si>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</si>
  <si>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</si>
  <si>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</si>
  <si>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</si>
  <si>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</si>
  <si>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</si>
  <si>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</si>
  <si>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</si>
  <si>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</si>
  <si>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</si>
  <si>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</si>
  <si>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</si>
  <si>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</si>
  <si>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</si>
  <si>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</si>
  <si>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</si>
  <si>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</si>
  <si>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</si>
  <si>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</si>
  <si>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</si>
  <si>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</si>
  <si>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</si>
  <si>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</si>
  <si>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</si>
  <si>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</si>
  <si>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</si>
  <si>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</si>
  <si>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</si>
  <si>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</si>
  <si>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</si>
  <si>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</si>
  <si>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</si>
  <si>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</si>
  <si>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</si>
  <si>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</si>
  <si>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</si>
  <si>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</si>
  <si>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</si>
  <si>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</si>
  <si>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</si>
  <si>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</si>
  <si>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</si>
  <si>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</si>
  <si>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</si>
  <si>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</si>
  <si>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</si>
  <si>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</si>
  <si>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</si>
  <si>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</si>
  <si>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</si>
  <si>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</si>
  <si>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</si>
  <si>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</si>
  <si>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</si>
  <si>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</si>
  <si>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</si>
  <si>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</si>
  <si>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</si>
  <si>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</si>
  <si>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</si>
  <si>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</si>
  <si>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</si>
  <si>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</si>
  <si>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</si>
  <si>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</si>
  <si>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</si>
  <si>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</si>
  <si>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</si>
  <si>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</si>
  <si>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</si>
  <si>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</si>
  <si>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</si>
  <si>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</si>
  <si>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</si>
  <si>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</si>
  <si>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</si>
  <si>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</si>
  <si>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</si>
  <si>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</si>
  <si>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</si>
  <si>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</si>
  <si>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</si>
  <si>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</si>
  <si>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</si>
  <si>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</si>
  <si>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</si>
  <si>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</si>
  <si>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</si>
  <si>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</si>
  <si>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</si>
  <si>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</si>
  <si>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</si>
  <si>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</si>
  <si>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</si>
  <si>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</si>
  <si>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</si>
  <si>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</si>
  <si>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</si>
  <si>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</si>
  <si>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</si>
  <si>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</si>
  <si>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</si>
  <si>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</si>
  <si>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</si>
  <si>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</si>
  <si>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</si>
  <si>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</si>
  <si>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</si>
  <si>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</si>
  <si>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</si>
  <si>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</si>
  <si>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</si>
  <si>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</si>
  <si>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</si>
  <si>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</si>
  <si>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</si>
  <si>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</si>
  <si>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</si>
  <si>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</si>
  <si>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</si>
  <si>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</si>
  <si>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</si>
  <si>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</si>
  <si>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</si>
  <si>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</si>
  <si>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</si>
  <si>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</si>
  <si>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</si>
  <si>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</si>
  <si>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</si>
  <si>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</si>
  <si>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</si>
  <si>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</si>
  <si>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</si>
  <si>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</si>
  <si>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</si>
  <si>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</si>
  <si>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</si>
  <si>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</si>
  <si>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</si>
  <si>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</si>
  <si>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</si>
  <si>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</si>
  <si>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</si>
  <si>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</si>
  <si>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</si>
  <si>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</si>
  <si>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</si>
  <si>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</si>
  <si>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</si>
  <si>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</si>
  <si>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</si>
  <si>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</si>
  <si>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</si>
  <si>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</si>
  <si>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</si>
  <si>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</si>
  <si>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</si>
  <si>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</si>
  <si>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</si>
  <si>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</si>
  <si>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</si>
  <si>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</si>
  <si>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</si>
  <si>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</si>
  <si>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</si>
  <si>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</si>
  <si>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</si>
  <si>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</si>
  <si>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</si>
  <si>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</si>
  <si>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</si>
  <si>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</si>
  <si>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</si>
  <si>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</si>
  <si>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</si>
  <si>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</si>
  <si>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</si>
  <si>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</si>
  <si>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</si>
  <si>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</si>
  <si>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</si>
  <si>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</si>
  <si>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</si>
  <si>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</si>
  <si>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</si>
  <si>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</si>
  <si>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</si>
  <si>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</si>
  <si>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</si>
  <si>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</si>
  <si>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</si>
  <si>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</si>
  <si>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</si>
  <si>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</si>
  <si>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</si>
  <si>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</si>
  <si>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</si>
  <si>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</si>
  <si>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</si>
  <si>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</si>
  <si>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</si>
  <si>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</si>
  <si>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</si>
  <si>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</si>
  <si>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</si>
  <si>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</si>
  <si>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</si>
  <si>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</si>
  <si>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</si>
  <si>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</si>
  <si>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</si>
  <si>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</si>
  <si>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</si>
  <si>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</si>
  <si>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</si>
  <si>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</si>
  <si>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</si>
  <si>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</si>
  <si>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</si>
  <si>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</si>
  <si>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</si>
  <si>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</si>
  <si>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</si>
  <si>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</si>
  <si>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</si>
  <si>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</si>
  <si>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</si>
  <si>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</si>
  <si>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</si>
  <si>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</si>
  <si>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</si>
  <si>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</si>
  <si>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</si>
  <si>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</si>
  <si>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</si>
  <si>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</si>
  <si>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</si>
  <si>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</si>
  <si>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</si>
  <si>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</si>
  <si>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</si>
  <si>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</si>
  <si>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</si>
  <si>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</si>
  <si>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</si>
  <si>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</si>
  <si>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</si>
  <si>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</si>
  <si>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</si>
  <si>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</si>
  <si>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</si>
  <si>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</si>
  <si>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</si>
  <si>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</si>
  <si>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</si>
  <si>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</si>
  <si>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</si>
  <si>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</si>
  <si>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</si>
  <si>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</si>
  <si>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</si>
  <si>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</si>
  <si>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</si>
  <si>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</si>
  <si>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</si>
  <si>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</si>
  <si>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</si>
  <si>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</si>
  <si>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</si>
  <si>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</si>
  <si>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</si>
  <si>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</si>
  <si>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</si>
  <si>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</si>
  <si>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</si>
  <si>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</si>
  <si>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</si>
  <si>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</si>
  <si>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</si>
  <si>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</si>
  <si>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</si>
  <si>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</si>
  <si>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</si>
  <si>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</si>
  <si>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</si>
  <si>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</si>
  <si>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</si>
  <si>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</si>
  <si>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</si>
  <si>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</si>
  <si>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</si>
  <si>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</si>
  <si>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</si>
  <si>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</si>
  <si>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</si>
  <si>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</si>
  <si>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</si>
  <si>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</si>
  <si>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</si>
  <si>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</si>
  <si>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</si>
  <si>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</si>
  <si>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</si>
  <si>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</si>
  <si>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</si>
  <si>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</si>
  <si>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</si>
  <si>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</si>
  <si>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</si>
  <si>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</si>
  <si>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</si>
  <si>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</si>
  <si>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</si>
  <si>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</si>
  <si>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</si>
  <si>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</si>
  <si>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</si>
  <si>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</si>
  <si>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</si>
  <si>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</si>
  <si>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</si>
  <si>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</si>
  <si>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</si>
  <si>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</si>
  <si>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</si>
  <si>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</si>
  <si>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</si>
  <si>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</si>
  <si>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</si>
  <si>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</si>
  <si>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</si>
  <si>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</si>
  <si>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</si>
  <si>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</si>
  <si>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</si>
  <si>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</si>
  <si>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</si>
  <si>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</si>
  <si>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</si>
  <si>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</si>
  <si>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</si>
  <si>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</si>
  <si>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</si>
  <si>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</si>
  <si>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</si>
  <si>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</si>
  <si>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</si>
  <si>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</si>
  <si>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</si>
  <si>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</si>
  <si>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</si>
  <si>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</si>
  <si>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</si>
  <si>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</si>
  <si>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</si>
  <si>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</si>
  <si>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</si>
  <si>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</si>
  <si>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</si>
  <si>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</si>
  <si>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</si>
  <si>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</si>
  <si>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</si>
  <si>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</si>
  <si>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</si>
  <si>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</si>
  <si>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</si>
  <si>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</si>
  <si>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</si>
  <si>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</si>
  <si>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</si>
  <si>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</si>
  <si>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</si>
  <si>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</si>
  <si>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</si>
  <si>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</si>
  <si>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</si>
  <si>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</si>
  <si>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</si>
  <si>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</si>
  <si>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</si>
  <si>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</si>
  <si>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</si>
  <si>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</si>
  <si>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</si>
  <si>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</si>
  <si>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</si>
  <si>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</si>
  <si>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</si>
  <si>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</si>
  <si>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</si>
  <si>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</si>
  <si>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</si>
  <si>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</si>
  <si>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</si>
  <si>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</si>
  <si>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</si>
  <si>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</si>
  <si>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</si>
  <si>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</si>
  <si>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</si>
  <si>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</si>
  <si>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</si>
  <si>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</si>
  <si>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</si>
  <si>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</si>
  <si>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</si>
  <si>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</si>
  <si>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</si>
  <si>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</si>
  <si>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</si>
  <si>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</si>
  <si>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</si>
  <si>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</si>
  <si>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</si>
  <si>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</si>
  <si>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</si>
  <si>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</si>
  <si>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</si>
  <si>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at site </t>
  </si>
  <si>
    <t>PCM-20251117-00000861</t>
  </si>
  <si>
    <t xml:space="preserve">EM team need 25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</si>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</sst>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315.53291932870343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45978.48134525463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45978.48134525463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45978.48134525463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45978.48134525463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45978.48134525463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45978.48134525463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45978.48134525463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45978.48134525463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45978.48134525463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45978.48134525463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45978.48134525463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45978.48134525463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45978.48134525463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45978.48134525463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45978.48134525463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45978.48134525463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45978.48134525463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45978.48134525463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45978.48134525463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45978.48134525463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45978.48134525463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45978.48134525463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45978.48134525463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45978.48134525463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45978.48134525463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45978.48134525463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45978.48134525463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45978.48134525463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45978.48134525463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45978.48134525463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45978.48134525463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45978.48134525463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45978.48134525463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45978.48134525463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45978.48134525463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45978.48134525463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45978.48134525463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45978.48134525463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45978.48134525463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45978.48134525463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45978.48134525463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45978.48134525463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45978.48134525463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45978.48134525463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45978.48134525463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45978.48134525463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45978.48134525463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45978.48134525463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45978.48134525463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45978.48134525463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45978.48134525463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45978.48134525463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45978.48134525463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45978.48134525463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45978.48134525463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45978.48134525463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45978.48134525463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45978.48134525463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45978.48134525463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45978.48134525463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45978.48134525463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45978.48134525463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45978.48134525463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45978.48134525463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45978.48134525463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45978.48134525463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45978.48134525463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45978.48134525463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45978.48134525463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45978.48134525463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45978.48134525463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45978.48134525463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153.48150729166809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2.0450026620383142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45978.48134525463</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45978.48134525463</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45978.48134525463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45978.48134525463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45978.48134525463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45978.48134525463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45978.48134525463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45978.48134525463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45978.48134525463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45978.48134525463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45978.48134525463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45978.48134525463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45978.48134525463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45978.48134525463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45978.48134525463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45978.48134525463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45978.48134525463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45978.48134525463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45978.48134525463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45978.48134525463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45978.48134525463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45978.48134525463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45978.48134525463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45978.48134525463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45978.48134525463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45978.48134525463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45978.48134525463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45978.48134525463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45978.48134525463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45978.48134525463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45978.48134525463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45978.48134525463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45978.48134525463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45978.48134525463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45978.48134525463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45978.48134525463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45978.48134525463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45978.48134525463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45978.48134525463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45978.48134525463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45978.48134525463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45978.48134525463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45978.48134525463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45978.48134525463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45978.48134525463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45978.48134525463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45978.48134525463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45978.48134525463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45978.48134525463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45978.48134525463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45978.48134525463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45978.48134525463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45978.48134525463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45978.48134525463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45978.48134525463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45978.48134525463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45978.48134525463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45978.48134525463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45978.48134525463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45978.48134525463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45978.48134525463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45978.48134525463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45978.48134525463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45978.48134525463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45978.48134525463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45978.48134525463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45978.48134525463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45978.48134525463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45978.48134525463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45978.48134525463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45978.48134525463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45978.48134525463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45978.48134525463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45978.48134525463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45978.48134525463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45978.48134525463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45978.48134525463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45978.48134525463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45978.48134525463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45978.48134525463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45978.48134525463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45978.48134525463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45978.48134525463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45978.48134525463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45978.48134525463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45978.48134525463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45978.48134525463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45978.48134525463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45978.48134525463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45978.48134525463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45978.48134525463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45978.48134525463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45978.48134525463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45978.48134525463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45978.48134525463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45978.48134525463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45978.48134525463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45978.48134525463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45978.48134525463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45978.48134525463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45978.48134525463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45978.48134525463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45978.48134525463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45978.48134525463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45978.48134525463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45978.48134525463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45978.48134525463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45978.48134525463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45978.48134525463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45978.48134525463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45978.48134525463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45978.48134525463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45978.48134525463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45978.48134525463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45978.48134525463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45978.48134525463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45978.48134525463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45978.48134525463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45978.48134525463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45978.48134525463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45978.48134525463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45978.48134525463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45978.48134525463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45978.48134525463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45978.48134525463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45978.48134525463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45978.48134525463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45978.48134525463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45978.48134525463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45978.48134525463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45978.48134525463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45978.48134525463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45978.48134525463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45978.48134525463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45978.48134525463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45978.48134525463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45978.48134525463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45978.48134525463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45978.48134525463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45978.48134525463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45978.48134525463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45978.48134525463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45978.48134525463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45978.48134525463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45978.48134525463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45978.48134525463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45978.48134525463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45978.48134525463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45978.48134525463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45978.48134525463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45978.48134525463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45978.48134525463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45978.48134525463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45978.48134525463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45978.48134525463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45978.48134525463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45978.48134525463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45978.48134525463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45978.48134525463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45978.48134525463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45978.48134525463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45978.48134525463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45978.48134525463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45978.48134525463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45978.48134525463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45978.48134525463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45978.48134525463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45978.48134525463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45978.48134525463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45978.48134525463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45978.48134525463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45978.48134525463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45978.48134525463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45978.48134525463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45978.48134525463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45978.48134525463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45978.48134525463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45978.48134525463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45978.48134525463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45978.48134525463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45978.48134525463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45978.48134525463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45978.48134525463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45978.48134525463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45978.48134525463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45978.48134525463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45978.48134525463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45978.48134525463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45978.48134525463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45978.48134525463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45978.48134525463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45978.48134525463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45978.48134525463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45978.48134525463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45978.48134525463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45978.48134525463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45978.48134525463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45978.48134525463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45978.48134525463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45978.48134525463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45978.48134525463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45978.48134525463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45978.48134525463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45978.48134525463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45978.48134525463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45978.48134525463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45978.48134525463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45978.48134525463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45978.48134525463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45978.48134525463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45978.48134525463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45978.48134525463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0.11497951389173977</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v>45978.449120370373</v>
      </c>
      <c r="G3" s="21">
        <f t="shared" ca="1" si="0"/>
        <v>3.2224884256720543E-2</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45978.48134525463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45978.48134525463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45978.48134525463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45978.48134525463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45978.48134525463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45978.48134525463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45978.48134525463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45978.48134525463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45978.48134525463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45978.48134525463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45978.48134525463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45978.48134525463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45978.48134525463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45978.48134525463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45978.48134525463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45978.48134525463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45978.48134525463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45978.48134525463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45978.48134525463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45978.48134525463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45978.48134525463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45978.48134525463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45978.48134525463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45978.48134525463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45978.48134525463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45978.48134525463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45978.48134525463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45978.48134525463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45978.48134525463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45978.48134525463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45978.48134525463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45978.48134525463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45978.48134525463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45978.48134525463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45978.48134525463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45978.48134525463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45978.48134525463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45978.48134525463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45978.48134525463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45978.48134525463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45978.48134525463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45978.48134525463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45978.48134525463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45978.48134525463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45978.48134525463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45978.48134525463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45978.48134525463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45978.48134525463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45978.48134525463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45978.48134525463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45978.48134525463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45978.48134525463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45978.48134525463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45978.48134525463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45978.48134525463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45978.48134525463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45978.48134525463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45978.48134525463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45978.48134525463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45978.48134525463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45978.48134525463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45978.48134525463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45978.48134525463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45978.48134525463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45978.48134525463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45978.48134525463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45978.48134525463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45978.48134525463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45978.48134525463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45978.48134525463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45978.48134525463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45978.48134525463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45978.48134525463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45978.48134525463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45978.48134525463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45978.48134525463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45978.48134525463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45978.48134525463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45978.48134525463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45978.48134525463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45978.48134525463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45978.48134525463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45978.48134525463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45978.48134525463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45978.48134525463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45978.48134525463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45978.48134525463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45978.48134525463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45978.48134525463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45978.48134525463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45978.48134525463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45978.48134525463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45978.48134525463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45978.48134525463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45978.48134525463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45978.48134525463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45978.48134525463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45978.48134525463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45978.48134525463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45978.48134525463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45978.48134525463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45978.48134525463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45978.48134525463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45978.48134525463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45978.48134525463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45978.48134525463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45978.48134525463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45978.48134525463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45978.48134525463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45978.48134525463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45978.48134525463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45978.48134525463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45978.48134525463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45978.48134525463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45978.48134525463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45978.48134525463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45978.48134525463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45978.48134525463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45978.48134525463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45978.48134525463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45978.48134525463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45978.48134525463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45978.48134525463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45978.48134525463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45978.48134525463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45978.48134525463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45978.48134525463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45978.48134525463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45978.48134525463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45978.48134525463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45978.48134525463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45978.48134525463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45978.48134525463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45978.48134525463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45978.48134525463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45978.48134525463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45978.48134525463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45978.48134525463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45978.48134525463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45978.48134525463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45978.48134525463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45978.48134525463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45978.48134525463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45978.48134525463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45978.48134525463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45978.48134525463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45978.48134525463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45978.48134525463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45978.48134525463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45978.48134525463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45978.48134525463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45978.48134525463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45978.48134525463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45978.48134525463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45978.48134525463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45978.48134525463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45978.48134525463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45978.48134525463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45978.48134525463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45978.48134525463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45978.48134525463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45978.48134525463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45978.48134525463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45978.48134525463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45978.48134525463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45978.48134525463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45978.48134525463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45978.48134525463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45978.48134525463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45978.48134525463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45978.48134525463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45978.48134525463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45978.48134525463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45978.48134525463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45978.48134525463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45978.48134525463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45978.48134525463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45978.48134525463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45978.48134525463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45978.48134525463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45978.48134525463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45978.48134525463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45978.48134525463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45978.48134525463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45978.48134525463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45978.48134525463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45978.48134525463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45978.48134525463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45978.48134525463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45978.48134525463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45978.48134525463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45978.48134525463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45978.48134525463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45978.48134525463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45978.48134525463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45978.48134525463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45978.48134525463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45978.48134525463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45978.48134525463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45978.48134525463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45978.48134525463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45978.48134525463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45978.48134525463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45978.48134525463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45978.48134525463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45978.48134525463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45978.48134525463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45978.48134525463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45978.48134525463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45978.48134525463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45978.48134525463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45978.48134525463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45978.48134525463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45978.48134525463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45978.48134525463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45978.48134525463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45978.48134525463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45978.48134525463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45978.48134525463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45978.48134525463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45978.48134525463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45978.48134525463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45978.48134525463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45978.48134525463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45978.48134525463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45978.48134525463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45978.48134525463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45978.48134525463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45978.48134525463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45978.48134525463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45978.48134525463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45978.48134525463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45978.48134525463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45978.48134525463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45978.48134525463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45978.48134525463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45978.48134525463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45978.48134525463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45978.48134525463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45978.48134525463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45978.48134525463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45978.48134525463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45978.48134525463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45978.48134525463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45978.48134525463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45978.48134525463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45978.48134525463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45978.48134525463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45978.48134525463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45978.48134525463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45978.48134525463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45978.48134525463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45978.48134525463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45978.48134525463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45978.48134525463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45978.48134525463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45978.48134525463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45978.48134525463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45978.48134525463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45978.48134525463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45978.48134525463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45978.48134525463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45978.48134525463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45978.48134525463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45978.48134525463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45978.48134525463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45978.48134525463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45978.48134525463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45978.48134525463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45978.48134525463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45978.48134525463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45978.48134525463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45978.48134525463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45978.48134525463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45978.48134525463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45978.48134525463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45978.48134525463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45978.48134525463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45978.48134525463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45978.48134525463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45978.48134525463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45978.48134525463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45978.48134525463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45978.48134525463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45978.48134525463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45978.48134525463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45978.48134525463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45978.48134525463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45978.48134525463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45978.48134525463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45978.48134525463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45978.48134525463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45978.48134525463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45978.48134525463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45978.48134525463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45978.48134525463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45978.48134525463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45978.48134525463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45978.48134525463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45978.48134525463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45978.48134525463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45978.48134525463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45978.48134525463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45978.48134525463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45978.48134525463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45978.48134525463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45978.48134525463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45978.48134525463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45978.48134525463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45978.48134525463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45978.48134525463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45978.48134525463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45978.48134525463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45978.48134525463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45978.48134525463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45978.48134525463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45978.48134525463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45978.48134525463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45978.48134525463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45978.48134525463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45978.48134525463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45978.48134525463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45978.48134525463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45978.48134525463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45978.48134525463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45978.48134525463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45978.48134525463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45978.48134525463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45978.48134525463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45978.48134525463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45978.48134525463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45978.48134525463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45978.48134525463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45978.48134525463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45978.48134525463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45978.48134525463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45978.48134525463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45978.48134525463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45978.48134525463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45978.48134525463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45978.48134525463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45978.48134525463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45978.48134525463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45978.48134525463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45978.48134525463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45978.48134525463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45978.48134525463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45978.48134525463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45978.48134525463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45978.48134525463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45978.48134525463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45978.48134525463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45978.48134525463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45978.48134525463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45978.48134525463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45978.48134525463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45978.48134525463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45978.48134525463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45978.48134525463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45978.48134525463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45978.48134525463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45978.48134525463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45978.48134525463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45978.48134525463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45978.48134525463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45978.48134525463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45978.48134525463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45978.48134525463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45978.48134525463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45978.48134525463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45978.48134525463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45978.48134525463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45978.48134525463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45978.48134525463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45978.48134525463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45978.48134525463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45978.48134525463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45978.48134525463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45978.48134525463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45978.48134525463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45978.48134525463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45978.48134525463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45978.48134525463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45978.48134525463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45978.48134525463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45978.48134525463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45978.48134525463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45978.48134525463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45978.48134525463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45978.48134525463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45978.48134525463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45978.48134525463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45978.48134525463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45978.48134525463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45978.48134525463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45978.48134525463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45978.48134525463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45978.48134525463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45978.48134525463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45978.48134525463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45978.48134525463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45978.48134525463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45978.48134525463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45978.48134525463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45978.48134525463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45978.48134525463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45978.48134525463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45978.48134525463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45978.48134525463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45978.48134525463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45978.48134525463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45978.48134525463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45978.48134525463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45978.48134525463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45978.48134525463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45978.48134525463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45978.48134525463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45978.48134525463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45978.48134525463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45978.48134525463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45978.48134525463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45978.48134525463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45978.48134525463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45978.48134525463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45978.48134525463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45978.48134525463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45978.48134525463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45978.48134525463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45978.48134525463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45978.48134525463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45978.48134525463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45978.48134525463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45978.48134525463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45978.48134525463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45978.48134525463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45978.48134525463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45978.48134525463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45978.48134525463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45978.48134525463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45978.48134525463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45978.48134525463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45978.48134525463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45978.48134525463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45978.48134525463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45978.48134525463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45978.48134525463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45978.48134525463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45978.48134525463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45978.48134525463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45978.48134525463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45978.48134525463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45978.48134525463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45978.48134525463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45978.48134525463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45978.48134525463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45978.48134525463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45978.48134525463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45978.48134525463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45978.48134525463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45978.48134525463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45978.48134525463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45978.48134525463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45978.48134525463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45978.48134525463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45978.48134525463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45978.48134525463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45978.48134525463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45978.48134525463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45978.48134525463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45978.48134525463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45978.48134525463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45978.48134525463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45978.48134525463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45978.48134525463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45978.48134525463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45978.48134525463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45978.48134525463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45978.48134525463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45978.48134525463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45978.48134525463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45978.48134525463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45978.48134525463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45978.48134525463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45978.48134525463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45978.48134525463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45978.48134525463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45978.48134525463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45978.48134525463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45978.48134525463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45978.48134525463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45978.48134525463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45978.48134525463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45978.48134525463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45978.48134525463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45978.48134525463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45978.48134525463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45978.48134525463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45978.48134525463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45978.48134525463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45978.48134525463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45978.48134525463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45978.48134525463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45978.48134525463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45978.48134525463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45978.48134525463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45978.48134525463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45978.48134525463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45978.48134525463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45978.48134525463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45978.48134525463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45978.48134525463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45978.48134525463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45978.48134525463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45978.48134525463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45978.48134525463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45978.48134525463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45978.48134525463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45978.48134525463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45978.48134525463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45978.48134525463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45978.48134525463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45978.48134525463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45978.48134525463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45978.48134525463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45978.48134525463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45978.48134525463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45978.48134525463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45978.48134525463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45978.48134525463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45978.48134525463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45978.48134525463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45978.48134525463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45978.48134525463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45978.48134525463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45978.48134525463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45978.48134525463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45978.48134525463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45978.48134525463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45978.48134525463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45978.48134525463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45978.48134525463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45978.48134525463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45978.48134525463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45978.48134525463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45978.48134525463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45978.48134525463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45978.48134525463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45978.48134525463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45978.48134525463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45978.48134525463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45978.48134525463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45978.48134525463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45978.48134525463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45978.48134525463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45978.48134525463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45978.48134525463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45978.48134525463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45978.48134525463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45978.48134525463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45978.48134525463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45978.48134525463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45978.48134525463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45978.48134525463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45978.48134525463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45978.48134525463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45978.48134525463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45978.48134525463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45978.48134525463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45978.48134525463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45978.48134525463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45978.48134525463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45978.48134525463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45978.48134525463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45978.48134525463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45978.48134525463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45978.48134525463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45978.48134525463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45978.48134525463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45978.48134525463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45978.48134525463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45978.48134525463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45978.48134525463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45978.48134525463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45978.48134525463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45978.48134525463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45978.48134525463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45978.48134525463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45978.48134525463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45978.48134525463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45978.48134525463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45978.48134525463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45978.48134525463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45978.48134525463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45978.48134525463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45978.48134525463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45978.48134525463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45978.48134525463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45978.48134525463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45978.48134525463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45978.48134525463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45978.48134525463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45978.48134525463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45978.48134525463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45978.48134525463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45978.48134525463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45978.48134525463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45978.48134525463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45978.48134525463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45978.48134525463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45978.48134525463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45978.48134525463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45978.48134525463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45978.48134525463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45978.48134525463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45978.48134525463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45978.48134525463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45978.48134525463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45978.48134525463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45978.48134525463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45978.48134525463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45978.48134525463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45978.48134525463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45978.48134525463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45978.48134525463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45978.48134525463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45978.48134525463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45978.48134525463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45978.48134525463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45978.48134525463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45978.48134525463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45978.48134525463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45978.48134525463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45978.48134525463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45978.48134525463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45978.48134525463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45978.48134525463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45978.48134525463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45978.48134525463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45978.48134525463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45978.48134525463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45978.48134525463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45978.48134525463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45978.48134525463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45978.48134525463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45978.48134525463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45978.48134525463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45978.48134525463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45978.48134525463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45978.48134525463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45978.48134525463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45978.48134525463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45978.48134525463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45978.48134525463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45978.48134525463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45978.48134525463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45978.48134525463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45978.48134525463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45978.48134525463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45978.48134525463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45978.48134525463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45978.48134525463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45978.48134525463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45978.48134525463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45978.48134525463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45978.48134525463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45978.48134525463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45978.48134525463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45978.48134525463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45978.48134525463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45978.48134525463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45978.48134525463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45978.48134525463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45978.48134525463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45978.48134525463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45978.48134525463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45978.48134525463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45978.48134525463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45978.48134525463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45978.48134525463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45978.48134525463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45978.48134525463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45978.48134525463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45978.48134525463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45978.48134525463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45978.48134525463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45978.48134525463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45978.48134525463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45978.48134525463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45978.48134525463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45978.48134525463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45978.48134525463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45978.48134525463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45978.48134525463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45978.48134525463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45978.48134525463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45978.48134525463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45978.48134525463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45978.48134525463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45978.48134525463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45978.48134525463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45978.48134525463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45978.48134525463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45978.48134525463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45978.48134525463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45978.48134525463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45978.48134525463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45978.48134525463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45978.48134525463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45978.48134525463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45978.48134525463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45978.48134525463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45978.48134525463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45978.48134525463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45978.48134525463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45978.48134525463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45978.48134525463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45978.48134525463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45978.48134525463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45978.48134525463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45978.48134525463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45978.48134525463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45978.48134525463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45978.48134525463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45978.48134525463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45978.48134525463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45978.48134525463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45978.48134525463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45978.48134525463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45978.48134525463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45978.48134525463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45978.48134525463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45978.48134525463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45978.48134525463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45978.48134525463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45978.48134525463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45978.48134525463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45978.48134525463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45978.48134525463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45978.48134525463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45978.48134525463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45978.48134525463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45978.48134525463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45978.48134525463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45978.48134525463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45978.48134525463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45978.48134525463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45978.48134525463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45978.48134525463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45978.48134525463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45978.48134525463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45978.48134525463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45978.48134525463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45978.48134525463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45978.48134525463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45978.48134525463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45978.48134525463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45978.48134525463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45978.48134525463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45978.48134525463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45978.48134525463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45978.48134525463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45978.48134525463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45978.48134525463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45978.48134525463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45978.48134525463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45978.48134525463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45978.48134525463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45978.48134525463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45978.48134525463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45978.48134525463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45978.48134525463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45978.48134525463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45978.48134525463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45978.48134525463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45978.48134525463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45978.48134525463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45978.48134525463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45978.48134525463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45978.48134525463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45978.48134525463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45978.48134525463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45978.48134525463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45978.48134525463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45978.48134525463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45978.48134525463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45978.48134525463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45978.48134525463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45978.48134525463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45978.48134525463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45978.48134525463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45978.48134525463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45978.48134525463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45978.48134525463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45978.48134525463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45978.48134525463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45978.48134525463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45978.48134525463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45978.48134525463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45978.48134525463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45978.48134525463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45978.48134525463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45978.48134525463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45978.48134525463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45978.48134525463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45978.48134525463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45978.48134525463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45978.48134525463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45978.48134525463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45978.48134525463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45978.48134525463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45978.48134525463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45978.48134525463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45978.48134525463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45978.48134525463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45978.48134525463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45978.48134525463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45978.48134525463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45978.48134525463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45978.48134525463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45978.48134525463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45978.48134525463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45978.48134525463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45978.48134525463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45978.48134525463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45978.48134525463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45978.48134525463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45978.48134525463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45978.48134525463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45978.48134525463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45978.48134525463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45978.48134525463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45978.48134525463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45978.48134525463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45978.48134525463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45978.48134525463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45978.48134525463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45978.48134525463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45978.48134525463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45978.48134525463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45978.48134525463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45978.48134525463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45978.48134525463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45978.48134525463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45978.48134525463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45978.48134525463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45978.48134525463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45978.48134525463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45978.48134525463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45978.48134525463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45978.48134525463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45978.48134525463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45978.48134525463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45978.48134525463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45978.48134525463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45978.48134525463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45978.48134525463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45978.48134525463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45978.48134525463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45978.48134525463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45978.48134525463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45978.48134525463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45978.48134525463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45978.48134525463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45978.48134525463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45978.48134525463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45978.48134525463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45978.48134525463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45978.48134525463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45978.48134525463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45978.48134525463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45978.48134525463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45978.48134525463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45978.48134525463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45978.48134525463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45978.48134525463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45978.48134525463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45978.48134525463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45978.48134525463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45978.48134525463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45978.48134525463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45978.48134525463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45978.48134525463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45978.48134525463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45978.48134525463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45978.48134525463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45978.48134525463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45978.48134525463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45978.48134525463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45978.48134525463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45978.48134525463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45978.48134525463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45978.48134525463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45978.48134525463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45978.48134525463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45978.48134525463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45978.48134525463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45978.48134525463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45978.48134525463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45978.48134525463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45978.48134525463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45978.48134525463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45978.48134525463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45978.48134525463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45978.48134525463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45978.48134525463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45978.48134525463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45978.48134525463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45978.48134525463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45978.48134525463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45978.48134525463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45978.48134525463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45978.48134525463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45978.48134525463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45978.48134525463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45978.48134525463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45978.48134525463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45978.48134525463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45978.48134525463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45978.48134525463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45978.48134525463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45978.48134525463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45978.48134525463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45978.48134525463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45978.48134525463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45978.48134525463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45978.48134525463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45978.48134525463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45978.48134525463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45978.48134525463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45978.48134525463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45978.48134525463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45978.48134525463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45978.48134525463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45978.48134525463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45978.48134525463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45978.48134525463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45978.48134525463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45978.48134525463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45978.48134525463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45978.48134525463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45978.48134525463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45978.48134525463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45978.48134525463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45978.48134525463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45978.48134525463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45978.48134525463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45978.48134525463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45978.48134525463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45978.48134525463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45978.48134525463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45978.48134525463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45978.48134525463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45978.48134525463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45978.48134525463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45978.48134525463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45978.48134525463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45978.48134525463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45978.48134525463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45978.48134525463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45978.48134525463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45978.48134525463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45978.48134525463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45978.48134525463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45978.48134525463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45978.48134525463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45978.48134525463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45978.48134525463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45978.48134525463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45978.48134525463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45978.48134525463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45978.48134525463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45978.48134525463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45978.48134525463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45978.48134525463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45978.48134525463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45978.48134525463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45978.48134525463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45978.48134525463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45978.48134525463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45978.48134525463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45978.48134525463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45978.48134525463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45978.48134525463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45978.48134525463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45978.48134525463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45978.48134525463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45978.48134525463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45978.48134525463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45978.48134525463</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275.00062766203337</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37165</v>
      </c>
      <c r="E3" s="95" t="s">
        <v>39021</v>
      </c>
      <c r="F3" s="96">
        <v>45978.467060185183</v>
      </c>
      <c r="G3" s="97">
        <f ca="1">IFERROR(NOW()-F3,"")</f>
        <v>1.4285069446486887E-2</v>
      </c>
      <c r="H3" s="96">
        <v>45978.451226851852</v>
      </c>
      <c r="I3" s="114" t="str">
        <f>IFERROR(VLOOKUP(D3,DB!A:F,6,0),"")</f>
        <v>Generator-SG</v>
      </c>
      <c r="J3" s="114" t="str">
        <f>IFERROR(VLOOKUP(D3,DB!A:G,7,0),"")</f>
        <v>Dead</v>
      </c>
      <c r="K3" s="98" t="s">
        <v>39119</v>
      </c>
      <c r="L3" s="92" t="str">
        <f>IFERROR(VLOOKUP(D3,DB!A:I,9,0),"")</f>
        <v>Latis</v>
      </c>
    </row>
    <row r="4" spans="1:16" ht="15" customHeight="1">
      <c r="A4" s="114" t="s">
        <v>39120</v>
      </c>
      <c r="B4" s="114" t="str">
        <f>IFERROR(VLOOKUP(D4,DB!A:K,11,0),"")</f>
        <v>R4</v>
      </c>
      <c r="C4" s="94">
        <v>1</v>
      </c>
      <c r="D4" s="92" t="s">
        <v>35032</v>
      </c>
      <c r="E4" s="95" t="s">
        <v>39021</v>
      </c>
      <c r="F4" s="96">
        <v>45978.466539351852</v>
      </c>
      <c r="G4" s="97">
        <f ca="1">IFERROR(NOW()-F4,"")</f>
        <v>1.4805902777879965E-2</v>
      </c>
      <c r="H4" s="96">
        <v>45978.460775462961</v>
      </c>
      <c r="I4" s="114" t="str">
        <f>IFERROR(VLOOKUP(D4,DB!A:F,6,0),"")</f>
        <v>SCECO</v>
      </c>
      <c r="J4" s="114" t="str">
        <f>IFERROR(VLOOKUP(D4,DB!A:G,7,0),"")</f>
        <v>Dead</v>
      </c>
      <c r="K4" s="98" t="s">
        <v>39121</v>
      </c>
      <c r="L4" s="92" t="str">
        <f>IFERROR(VLOOKUP(D4,DB!A:I,9,0),"")</f>
        <v>Latis</v>
      </c>
    </row>
    <row r="5" spans="1:16" ht="15" customHeight="1">
      <c r="A5" s="114"/>
      <c r="B5" s="114" t="str">
        <f>IFERROR(VLOOKUP(D5,DB!A:K,11,0),"")</f>
        <v/>
      </c>
      <c r="C5" s="94"/>
      <c r="D5" s="92"/>
      <c r="E5" s="95"/>
      <c r="F5" s="96"/>
      <c r="G5" s="97">
        <f ca="1">IFERROR(NOW()-F5,"")</f>
        <v>45978.48134525463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45978.48134525463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45978.48134525463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45978.48134525463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45978.48134525463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45978.48134525463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45978.48134525463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45978.48134525463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45978.48134525463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45978.48134525463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45978.48134525463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45978.48134525463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45978.48134525463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45978.48134525463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45978.48134525463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45978.48134525463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45978.48134525463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45978.48134525463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45978.48134525463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45978.48134525463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45978.48134525463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45978.48134525463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45978.48134525463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45978.48134525463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45978.48134525463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45978.48134525463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45978.48134525463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45978.48134525463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45978.48134525463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45978.48134525463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45978.48134525463</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45978.48134525463</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9"/>
  <sheetViews>
    <sheetView workbookViewId="0">
      <selection activeCell="D6" sqref="D6: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39122</v>
      </c>
      <c r="B2" s="37" t="str">
        <f>IFERROR(VLOOKUP(D2,DB!A:K,11,0),"")</f>
        <v>R5</v>
      </c>
      <c r="C2" s="37">
        <v>3</v>
      </c>
      <c r="D2" s="107" t="s">
        <v>36011</v>
      </c>
      <c r="E2" s="37" t="s">
        <v>39021</v>
      </c>
      <c r="F2" s="38">
        <v>45891.832060185188</v>
      </c>
      <c r="G2" s="109">
        <f ca="1">IFERROR(NOW()-F2,"")</f>
        <v>86.649285069441248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09">
        <f t="shared" ref="G3" ca="1" si="0">IFERROR(NOW()-F3,"")</f>
        <v>52.292467939812923</v>
      </c>
      <c r="H3" s="38">
        <v>45926.158159722225</v>
      </c>
      <c r="I3" s="37" t="str">
        <f>IFERROR(VLOOKUP(D3,DB!A:F,6,0),"")</f>
        <v>SCECO</v>
      </c>
      <c r="J3" s="37" t="str">
        <f>IFERROR(VLOOKUP(D3,DB!A:G,7,0),"")</f>
        <v>Good</v>
      </c>
      <c r="K3" s="37" t="s">
        <v>39125</v>
      </c>
      <c r="L3" s="37" t="str">
        <f>IFERROR(VLOOKUP(D3,DB!A:I,9,0),"")</f>
        <v>Latis</v>
      </c>
      <c r="M3" s="106"/>
    </row>
    <row r="4" spans="1:13" ht="48" customHeight="1">
      <c r="A4" s="110" t="s">
        <v>39126</v>
      </c>
      <c r="B4" s="110" t="str">
        <f>IFERROR(VLOOKUP(D4,DB!A:K,11,0),"")</f>
        <v>R5</v>
      </c>
      <c r="C4" s="110">
        <v>1</v>
      </c>
      <c r="D4" s="110" t="s">
        <v>34758</v>
      </c>
      <c r="E4" s="110" t="s">
        <v>39100</v>
      </c>
      <c r="F4" s="111">
        <v>45948.661111111112</v>
      </c>
      <c r="G4" s="112">
        <f t="shared" ref="G4" ca="1" si="1">IFERROR(NOW()-F4,"")</f>
        <v>29.820234143517155</v>
      </c>
      <c r="H4" s="111">
        <v>45948.661111111112</v>
      </c>
      <c r="I4" s="110" t="str">
        <f>IFERROR(VLOOKUP(D4,DB!A:F,6,0),"")</f>
        <v>SCECO</v>
      </c>
      <c r="J4" s="110" t="str">
        <f>IFERROR(VLOOKUP(D4,DB!A:G,7,0),"")</f>
        <v>Dead</v>
      </c>
      <c r="K4" s="110" t="s">
        <v>39127</v>
      </c>
      <c r="L4" s="110" t="str">
        <f>IFERROR(VLOOKUP(D4,DB!A:I,9,0),"")</f>
        <v>Latis</v>
      </c>
    </row>
    <row r="5" spans="1:13">
      <c r="A5" s="110" t="s">
        <v>39128</v>
      </c>
      <c r="B5" s="110" t="str">
        <f>IFERROR(VLOOKUP(D5,DB!A:K,11,0),"")</f>
        <v>R5</v>
      </c>
      <c r="C5" s="110">
        <v>1</v>
      </c>
      <c r="D5" s="110" t="s">
        <v>33371</v>
      </c>
      <c r="E5" s="110" t="s">
        <v>39021</v>
      </c>
      <c r="F5" s="137">
        <v>45977.514803240738</v>
      </c>
      <c r="G5" s="112">
        <f t="shared" ref="G5:G12" ca="1" si="2">IFERROR(NOW()-F5,"")</f>
        <v>0.96654201389173977</v>
      </c>
      <c r="H5" s="137">
        <v>45977.468807870369</v>
      </c>
      <c r="I5" s="110" t="str">
        <f>IFERROR(VLOOKUP(D5,DB!A:F,6,0),"")</f>
        <v>SCECO</v>
      </c>
      <c r="J5" s="110" t="str">
        <f>IFERROR(VLOOKUP(D5,DB!A:G,7,0),"")</f>
        <v>Weak</v>
      </c>
      <c r="K5" s="110" t="s">
        <v>39129</v>
      </c>
      <c r="L5" s="110" t="str">
        <f>IFERROR(VLOOKUP(D5,DB!A:I,9,0),"")</f>
        <v>Latis</v>
      </c>
    </row>
    <row r="6" spans="1:13" ht="30.75">
      <c r="A6" s="110" t="s">
        <v>39130</v>
      </c>
      <c r="B6" s="110" t="str">
        <f>IFERROR(VLOOKUP(D6,DB!A:K,11,0),"")</f>
        <v>R5</v>
      </c>
      <c r="C6" s="110">
        <v>1</v>
      </c>
      <c r="D6" s="110" t="s">
        <v>32794</v>
      </c>
      <c r="E6" s="110" t="s">
        <v>39100</v>
      </c>
      <c r="F6" s="137">
        <v>45978.437025462961</v>
      </c>
      <c r="G6" s="112">
        <f t="shared" ca="1" si="2"/>
        <v>4.4319791668385733E-2</v>
      </c>
      <c r="H6" s="137">
        <v>45978.431064814817</v>
      </c>
      <c r="I6" s="110" t="str">
        <f>IFERROR(VLOOKUP(D6,DB!A:F,6,0),"")</f>
        <v>SCECO</v>
      </c>
      <c r="J6" s="110" t="str">
        <f>IFERROR(VLOOKUP(D6,DB!A:G,7,0),"")</f>
        <v>Vandalized+Dead</v>
      </c>
      <c r="K6" s="110" t="s">
        <v>39131</v>
      </c>
      <c r="L6" s="110" t="str">
        <f>IFERROR(VLOOKUP(D6,DB!A:I,9,0),"")</f>
        <v>Latis</v>
      </c>
    </row>
    <row r="7" spans="1:13">
      <c r="A7" s="110" t="s">
        <v>39132</v>
      </c>
      <c r="B7" s="110" t="str">
        <f>IFERROR(VLOOKUP(D7,DB!A:K,11,0),"")</f>
        <v>R5</v>
      </c>
      <c r="C7" s="110">
        <v>1</v>
      </c>
      <c r="D7" s="110" t="s">
        <v>34999</v>
      </c>
      <c r="E7" s="110" t="s">
        <v>39100</v>
      </c>
      <c r="F7" s="137">
        <v>45978.451956018522</v>
      </c>
      <c r="G7" s="112">
        <f t="shared" ca="1" si="2"/>
        <v>2.9389236107817851E-2</v>
      </c>
      <c r="H7" s="137">
        <v>45978.444675925923</v>
      </c>
      <c r="I7" s="110" t="str">
        <f>IFERROR(VLOOKUP(D7,DB!A:F,6,0),"")</f>
        <v>SCECO</v>
      </c>
      <c r="J7" s="110" t="str">
        <f>IFERROR(VLOOKUP(D7,DB!A:G,7,0),"")</f>
        <v>Vandalized</v>
      </c>
      <c r="K7" s="110" t="s">
        <v>39133</v>
      </c>
      <c r="L7" s="110" t="str">
        <f>IFERROR(VLOOKUP(D7,DB!A:I,9,0),"")</f>
        <v>Latis</v>
      </c>
    </row>
    <row r="8" spans="1:13">
      <c r="A8" s="110"/>
      <c r="B8" s="110" t="str">
        <f>IFERROR(VLOOKUP(D8,DB!A:K,11,0),"")</f>
        <v/>
      </c>
      <c r="C8" s="110"/>
      <c r="D8" s="110"/>
      <c r="E8" s="110"/>
      <c r="F8" s="110"/>
      <c r="G8" s="110">
        <f t="shared" ca="1" si="2"/>
        <v>45978.48134525463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45978.48134525463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45978.48134525463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45978.48134525463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45978.48134525463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ref="G13:G76" ca="1" si="3">IFERROR(NOW()-F13,"")</f>
        <v>45978.48134525463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45978.48134525463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45978.48134525463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45978.48134525463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45978.48134525463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45978.48134525463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45978.48134525463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45978.48134525463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45978.48134525463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45978.48134525463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45978.48134525463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45978.48134525463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45978.48134525463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45978.48134525463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45978.48134525463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45978.48134525463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45978.48134525463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45978.48134525463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45978.48134525463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45978.48134525463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45978.48134525463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45978.48134525463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45978.48134525463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45978.48134525463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45978.48134525463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45978.48134525463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45978.48134525463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45978.48134525463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45978.48134525463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45978.48134525463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45978.48134525463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45978.48134525463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45978.48134525463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45978.48134525463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45978.48134525463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45978.48134525463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45978.48134525463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45978.48134525463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45978.48134525463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45978.48134525463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45978.48134525463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45978.48134525463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45978.48134525463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45978.48134525463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45978.48134525463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45978.48134525463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45978.48134525463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45978.48134525463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45978.48134525463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45978.48134525463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45978.48134525463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45978.48134525463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45978.48134525463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45978.48134525463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45978.48134525463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45978.48134525463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45978.48134525463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45978.48134525463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45978.48134525463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45978.48134525463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45978.48134525463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45978.48134525463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45978.48134525463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45978.48134525463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ref="G77:G140" ca="1" si="4">IFERROR(NOW()-F77,"")</f>
        <v>45978.48134525463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45978.48134525463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45978.48134525463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45978.48134525463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45978.48134525463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45978.48134525463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45978.48134525463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45978.48134525463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45978.48134525463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45978.48134525463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45978.48134525463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45978.48134525463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45978.48134525463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45978.48134525463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45978.48134525463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45978.48134525463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45978.48134525463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45978.48134525463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45978.48134525463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45978.48134525463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45978.48134525463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45978.48134525463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45978.48134525463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45978.48134525463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45978.48134525463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45978.48134525463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45978.48134525463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45978.48134525463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45978.48134525463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45978.48134525463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45978.48134525463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45978.48134525463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45978.48134525463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45978.48134525463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45978.48134525463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45978.48134525463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45978.48134525463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45978.48134525463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45978.48134525463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45978.48134525463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45978.48134525463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45978.48134525463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45978.48134525463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45978.48134525463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45978.48134525463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45978.48134525463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45978.48134525463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45978.48134525463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45978.48134525463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45978.48134525463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45978.48134525463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45978.48134525463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45978.48134525463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45978.48134525463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45978.48134525463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45978.48134525463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45978.48134525463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45978.48134525463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45978.48134525463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45978.48134525463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45978.48134525463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45978.48134525463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45978.48134525463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45978.48134525463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ref="G141:G204" ca="1" si="5">IFERROR(NOW()-F141,"")</f>
        <v>45978.48134525463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45978.48134525463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45978.48134525463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45978.48134525463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45978.48134525463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45978.48134525463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45978.48134525463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45978.48134525463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45978.48134525463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45978.48134525463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45978.48134525463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45978.48134525463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45978.48134525463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45978.48134525463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45978.48134525463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45978.48134525463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45978.48134525463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45978.48134525463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45978.48134525463</v>
      </c>
      <c r="H159" s="110"/>
      <c r="I159" s="110" t="str">
        <f>IFERROR(VLOOKUP(D159,DB!A:F,6,0),"")</f>
        <v/>
      </c>
      <c r="J159" s="110" t="str">
        <f>IFERROR(VLOOKUP(D159,DB!A:G,7,0),"")</f>
        <v/>
      </c>
      <c r="K159" s="110"/>
      <c r="L159" s="110" t="str">
        <f>IFERROR(VLOOKUP(D159,DB!A:I,9,0),"")</f>
        <v/>
      </c>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39134</v>
      </c>
      <c r="B2" s="120" t="str">
        <f>IFERROR(VLOOKUP(D2,DB!A:K,11,0),"")</f>
        <v>R6</v>
      </c>
      <c r="C2" s="121">
        <v>1</v>
      </c>
      <c r="D2" s="120" t="s">
        <v>30938</v>
      </c>
      <c r="E2" s="110" t="s">
        <v>39021</v>
      </c>
      <c r="F2" s="122">
        <v>45977.926087962966</v>
      </c>
      <c r="G2" s="105">
        <f t="shared" ref="G2:G57" ca="1" si="0">IFERROR(NOW()-F2,"-")</f>
        <v>0.55525729166402016</v>
      </c>
      <c r="H2" s="122">
        <v>45978.034363425926</v>
      </c>
      <c r="I2" s="120" t="str">
        <f>IFERROR(VLOOKUP(D2,DB!A:F,6,0),"")</f>
        <v>SCECO</v>
      </c>
      <c r="J2" s="120" t="str">
        <f>IFERROR(VLOOKUP(D2,DB!A:G,7,0),"")</f>
        <v>Dead</v>
      </c>
      <c r="K2" s="123" t="s">
        <v>39135</v>
      </c>
      <c r="L2" s="124" t="str">
        <f>IFERROR(VLOOKUP(D2,DB!A:I,9,0),"")</f>
        <v>Latis</v>
      </c>
    </row>
    <row r="3" spans="1:16382" ht="31.5" customHeight="1">
      <c r="A3" s="119"/>
      <c r="B3" s="120" t="str">
        <f>IFERROR(VLOOKUP(D3,DB!A:K,11,0),"")</f>
        <v/>
      </c>
      <c r="C3" s="121"/>
      <c r="D3" s="120"/>
      <c r="E3" s="110"/>
      <c r="F3" s="122"/>
      <c r="G3" s="105">
        <f t="shared" ca="1" si="0"/>
        <v>45978.48134525463</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45978.48134525463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45978.48134525463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45978.48134525463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45978.48134525463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45978.48134525463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45978.48134525463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45978.48134525463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45978.48134525463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45978.48134525463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45978.48134525463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45978.48134525463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45978.48134525463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45978.48134525463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45978.48134525463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45978.48134525463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45978.48134525463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45978.48134525463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45978.48134525463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45978.48134525463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45978.48134525463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45978.48134525463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45978.48134525463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45978.48134525463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45978.48134525463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45978.48134525463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45978.48134525463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45978.48134525463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45978.48134525463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45978.48134525463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45978.48134525463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45978.48134525463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45978.48134525463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45978.48134525463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45978.48134525463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45978.48134525463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45978.48134525463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45978.48134525463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45978.48134525463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45978.48134525463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45978.48134525463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45978.48134525463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45978.48134525463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45978.48134525463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45978.48134525463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45978.48134525463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45978.48134525463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45978.48134525463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45978.48134525463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45978.48134525463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45978.48134525463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45978.48134525463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45978.48134525463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45978.48134525463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45978.48134525463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45978.48134525463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45978.48134525463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45978.48134525463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45978.48134525463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45978.48134525463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45978.48134525463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45978.48134525463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45978.48134525463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45978.48134525463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45978.48134525463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45978.48134525463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45978.48134525463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45978.48134525463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45978.48134525463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45978.48134525463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45978.48134525463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45978.48134525463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45978.48134525463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45978.48134525463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45978.48134525463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45978.48134525463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45978.48134525463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45978.48134525463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45978.48134525463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45978.48134525463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45978.48134525463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45978.48134525463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45978.48134525463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45978.48134525463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45978.48134525463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45978.48134525463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45978.48134525463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45978.48134525463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45978.48134525463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2025-11-17T08:33:58Z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